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ЭтаКнига" defaultThemeVersion="124226"/>
  <bookViews>
    <workbookView xWindow="-15" yWindow="-15" windowWidth="11565" windowHeight="8460"/>
    <workbookView xWindow="11550" yWindow="-15" windowWidth="8955" windowHeight="8460"/>
  </bookViews>
  <sheets>
    <sheet name="Форма заказа" sheetId="12" r:id="rId1"/>
    <sheet name="Профили" sheetId="19" r:id="rId2"/>
    <sheet name="Исходные данные (метки)" sheetId="17" state="hidden" r:id="rId3"/>
  </sheets>
  <definedNames>
    <definedName name="Z_A95AC2DF_CB3A_49E1_B29F_EACAB48F28A1_.wvu.Cols" localSheetId="0" hidden="1">'Форма заказа'!#REF!</definedName>
    <definedName name="Z_A95AC2DF_CB3A_49E1_B29F_EACAB48F28A1_.wvu.PrintArea" localSheetId="0" hidden="1">'Форма заказа'!$A$10:$W$132</definedName>
    <definedName name="Z_B6EA61A0_A469_4BE4_8803_A10D1877A0B4_.wvu.Cols" localSheetId="0" hidden="1">'Форма заказа'!#REF!</definedName>
    <definedName name="Z_B6EA61A0_A469_4BE4_8803_A10D1877A0B4_.wvu.PrintArea" localSheetId="0" hidden="1">'Форма заказа'!$A$10:$W$132</definedName>
    <definedName name="вкладштапик">'Исходные данные (метки)'!$X$2:$X$32</definedName>
    <definedName name="выкраску">'Исходные данные (метки)'!$AD$2:$AD$4</definedName>
    <definedName name="декоробвязки">'Исходные данные (метки)'!$Q$2:$Q$5</definedName>
    <definedName name="доставка">'Исходные данные (метки)'!$AG$2:$AG$6</definedName>
    <definedName name="жалюзи">'Исходные данные (метки)'!$AK$2:$AK$4</definedName>
    <definedName name="зарезка">'Исходные данные (метки)'!$AX$2:$AX$5</definedName>
    <definedName name="имяфасадов">'Исходные данные (метки)'!$C$2:$C$180</definedName>
    <definedName name="копусплиты">'Исходные данные (метки)'!$AL$2:$AL$13</definedName>
    <definedName name="край">'Исходные данные (метки)'!$P$2:$P$42</definedName>
    <definedName name="лазер">'Исходные данные (метки)'!$L$2:$L$22</definedName>
    <definedName name="лицоуголка">'Исходные данные (метки)'!$AT$2:$AT$4</definedName>
    <definedName name="матобвязки">'Исходные данные (метки)'!$D$2:$D$18</definedName>
    <definedName name="матфиленки">'Исходные данные (метки)'!$E$2:$E$27</definedName>
    <definedName name="модбалясин">'Исходные данные (метки)'!$AS$2:$AS$12</definedName>
    <definedName name="модкарнизаверх">'Исходные данные (метки)'!$AU$2:$AU$44</definedName>
    <definedName name="модкарнизаниж">'Исходные данные (метки)'!$AV$2:$AV$32</definedName>
    <definedName name="модпилястры">'Исходные данные (метки)'!$AR$2:$AR$52</definedName>
    <definedName name="модстолеш">'Исходные данные (метки)'!$AO$2:$AO$12</definedName>
    <definedName name="модцоколь">'Исходные данные (метки)'!$AW$2:$AW$7</definedName>
    <definedName name="молдинг">'Исходные данные (метки)'!$O$2:$O$22</definedName>
    <definedName name="накатка">'Исходные данные (метки)'!$K$2:$K$22</definedName>
    <definedName name="Обвязка">'Исходные данные (метки)'!$F$2:$F$52</definedName>
    <definedName name="_xlnm.Print_Area" localSheetId="0">'Форма заказа'!$A$2:$V$138</definedName>
    <definedName name="пазынафиленке">'Исходные данные (метки)'!$V$4</definedName>
    <definedName name="плотностьпатины">'Исходные данные (метки)'!$AC$2:$AC$5</definedName>
    <definedName name="приложения">'Исходные данные (метки)'!$AH$2:$AH$3</definedName>
    <definedName name="радиусвнешвнутр">'Исходные данные (метки)'!$AP$2:$AP$4</definedName>
    <definedName name="размеркорпуса">'Исходные данные (метки)'!$AQ$2:$AQ$8</definedName>
    <definedName name="решетка">'Исходные данные (метки)'!$AJ$2:$AJ$5</definedName>
    <definedName name="русты">'Исходные данные (метки)'!$J$2:$J$6</definedName>
    <definedName name="срок">'Исходные данные (метки)'!$AI$2:$AI$8</definedName>
    <definedName name="стекло">'Исходные данные (метки)'!$Z$2:$Z$3</definedName>
    <definedName name="столкшница">'Исходные данные (метки)'!$AN$2:$AN$4</definedName>
    <definedName name="сторонышпон">'Исходные данные (метки)'!$AM$2:$AM$4</definedName>
    <definedName name="типотделки">'Исходные данные (метки)'!$AA$2:$AA$17</definedName>
    <definedName name="типфиленки">'Исходные данные (метки)'!$S$2:$S$9</definedName>
    <definedName name="типфф">'Исходные данные (метки)'!$N$2:$N$24</definedName>
    <definedName name="толщобвязки">'Исходные данные (метки)'!$I$2:$I$6</definedName>
    <definedName name="толщпазовнафил">'Исходные данные (метки)'!$W$2:$W$5</definedName>
    <definedName name="уголобвязки">'Исходные данные (метки)'!$H$2:$H$4</definedName>
    <definedName name="упаковка">'Исходные данные (метки)'!$AF$2:$AF$6</definedName>
    <definedName name="фигурнстоевые">'Исходные данные (метки)'!$R$2:$R$7</definedName>
    <definedName name="фрезобвяз">'Исходные данные (метки)'!$M$2:$M$5</definedName>
    <definedName name="широбвязки">'Исходные данные (метки)'!$G$2:$G$7</definedName>
    <definedName name="шпросы">'Исходные данные (метки)'!$Y$2:$Y$4</definedName>
  </definedNames>
  <calcPr calcId="145621"/>
  <customWorkbookViews>
    <customWorkbookView name="Alla - Личное представление" guid="{A95AC2DF-CB3A-49E1-B29F-EACAB48F28A1}" mergeInterval="0" personalView="1" maximized="1" windowWidth="1012" windowHeight="543" tabRatio="854" activeSheetId="21"/>
    <customWorkbookView name="UserPC - Личное представление" guid="{B6EA61A0-A469-4BE4-8803-A10D1877A0B4}" mergeInterval="0" personalView="1" maximized="1" windowWidth="1020" windowHeight="603" tabRatio="854" activeSheetId="18"/>
  </customWorkbookViews>
</workbook>
</file>

<file path=xl/calcChain.xml><?xml version="1.0" encoding="utf-8"?>
<calcChain xmlns="http://schemas.openxmlformats.org/spreadsheetml/2006/main">
  <c r="V114" i="12" l="1"/>
  <c r="F138" i="12" s="1"/>
  <c r="G138" i="12" s="1"/>
  <c r="D114" i="12"/>
  <c r="F137" i="12" s="1"/>
  <c r="G137" i="12" s="1"/>
  <c r="F132" i="12"/>
  <c r="F130" i="12"/>
  <c r="F127" i="12"/>
  <c r="F123" i="12"/>
  <c r="W99" i="12"/>
  <c r="W100" i="12"/>
  <c r="W101" i="12"/>
  <c r="W102" i="12"/>
  <c r="W103" i="12"/>
  <c r="W98" i="12"/>
  <c r="W104" i="12" s="1"/>
  <c r="G136" i="12" s="1"/>
  <c r="S104" i="12"/>
  <c r="F136" i="12" s="1"/>
  <c r="D104" i="12"/>
  <c r="F134" i="12" s="1"/>
  <c r="L104" i="12"/>
  <c r="F135" i="12" s="1"/>
  <c r="X89" i="12"/>
  <c r="X90" i="12"/>
  <c r="X91" i="12"/>
  <c r="X92" i="12"/>
  <c r="X93" i="12"/>
  <c r="X88" i="12"/>
  <c r="R94" i="12"/>
  <c r="W89" i="12"/>
  <c r="W90" i="12"/>
  <c r="W91" i="12"/>
  <c r="W92" i="12"/>
  <c r="W93" i="12"/>
  <c r="W88" i="12"/>
  <c r="V94" i="12"/>
  <c r="F133" i="12" s="1"/>
  <c r="K94" i="12"/>
  <c r="F131" i="12" s="1"/>
  <c r="D88" i="12"/>
  <c r="D89" i="12"/>
  <c r="D90" i="12"/>
  <c r="D91" i="12"/>
  <c r="D92" i="12"/>
  <c r="D93" i="12"/>
  <c r="W84" i="12"/>
  <c r="R84" i="12"/>
  <c r="F129" i="12" s="1"/>
  <c r="I84" i="12"/>
  <c r="C84" i="12"/>
  <c r="D81" i="12"/>
  <c r="D82" i="12"/>
  <c r="D83" i="12"/>
  <c r="D80" i="12"/>
  <c r="S75" i="12"/>
  <c r="W66" i="12"/>
  <c r="W67" i="12"/>
  <c r="W68" i="12"/>
  <c r="W69" i="12"/>
  <c r="W70" i="12"/>
  <c r="W71" i="12"/>
  <c r="W72" i="12"/>
  <c r="W73" i="12"/>
  <c r="W74" i="12"/>
  <c r="W65" i="12"/>
  <c r="O66" i="12"/>
  <c r="O67" i="12"/>
  <c r="O68" i="12"/>
  <c r="O69" i="12"/>
  <c r="O70" i="12"/>
  <c r="O71" i="12"/>
  <c r="O72" i="12"/>
  <c r="O73" i="12"/>
  <c r="O74" i="12"/>
  <c r="O65" i="12"/>
  <c r="N75" i="12"/>
  <c r="I66" i="12"/>
  <c r="I67" i="12"/>
  <c r="I68" i="12"/>
  <c r="I69" i="12"/>
  <c r="I70" i="12"/>
  <c r="I71" i="12"/>
  <c r="I72" i="12"/>
  <c r="I73" i="12"/>
  <c r="I74" i="12"/>
  <c r="I65" i="12"/>
  <c r="H75" i="12"/>
  <c r="C75" i="12"/>
  <c r="D66" i="12"/>
  <c r="D67" i="12"/>
  <c r="D68" i="12"/>
  <c r="D69" i="12"/>
  <c r="D70" i="12"/>
  <c r="D71" i="12"/>
  <c r="D72" i="12"/>
  <c r="D73" i="12"/>
  <c r="D74" i="12"/>
  <c r="D65" i="12"/>
  <c r="N61" i="12"/>
  <c r="L58" i="12"/>
  <c r="W58" i="12" s="1"/>
  <c r="L59" i="12"/>
  <c r="W59" i="12" s="1"/>
  <c r="L60" i="12"/>
  <c r="W60" i="12" s="1"/>
  <c r="C61" i="12"/>
  <c r="F121" i="12" s="1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38" i="12"/>
  <c r="T53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C94" i="12"/>
  <c r="H84" i="12"/>
  <c r="F128" i="12" s="1"/>
  <c r="G128" i="12" s="1"/>
  <c r="C53" i="12"/>
  <c r="F117" i="12" s="1"/>
  <c r="H53" i="12"/>
  <c r="N53" i="12"/>
  <c r="D38" i="12"/>
  <c r="A137" i="12"/>
  <c r="A136" i="12"/>
  <c r="L57" i="12"/>
  <c r="W57" i="12" s="1"/>
  <c r="H89" i="12"/>
  <c r="H90" i="12"/>
  <c r="H91" i="12"/>
  <c r="H92" i="12"/>
  <c r="H93" i="12"/>
  <c r="H88" i="12"/>
  <c r="B57" i="12"/>
  <c r="I57" i="12" s="1"/>
  <c r="B58" i="12"/>
  <c r="I58" i="12" s="1"/>
  <c r="L9" i="12"/>
  <c r="X94" i="12" l="1"/>
  <c r="G132" i="12" s="1"/>
  <c r="W94" i="12"/>
  <c r="G133" i="12" s="1"/>
  <c r="D53" i="12"/>
  <c r="G117" i="12" s="1"/>
  <c r="D94" i="12"/>
  <c r="G130" i="12" s="1"/>
  <c r="D84" i="12"/>
  <c r="D75" i="12"/>
  <c r="W75" i="12"/>
  <c r="I53" i="12"/>
  <c r="W61" i="12"/>
  <c r="O53" i="12"/>
  <c r="I75" i="12"/>
  <c r="W53" i="12"/>
  <c r="O75" i="12"/>
  <c r="G135" i="12"/>
  <c r="G134" i="12"/>
  <c r="G131" i="12"/>
  <c r="G129" i="12"/>
  <c r="B60" i="12"/>
  <c r="I60" i="12" s="1"/>
  <c r="B59" i="12"/>
  <c r="I59" i="12" s="1"/>
  <c r="I61" i="12" s="1"/>
  <c r="F126" i="12"/>
  <c r="F125" i="12"/>
  <c r="F124" i="12"/>
  <c r="F122" i="12"/>
  <c r="F119" i="12"/>
  <c r="F120" i="12"/>
  <c r="F118" i="12"/>
  <c r="A138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G123" i="12" l="1"/>
  <c r="G126" i="12"/>
  <c r="G119" i="12"/>
  <c r="G121" i="12"/>
  <c r="G125" i="12"/>
  <c r="G118" i="12"/>
  <c r="G120" i="12"/>
  <c r="G127" i="12"/>
  <c r="G124" i="12" l="1"/>
  <c r="G122" i="12"/>
</calcChain>
</file>

<file path=xl/sharedStrings.xml><?xml version="1.0" encoding="utf-8"?>
<sst xmlns="http://schemas.openxmlformats.org/spreadsheetml/2006/main" count="1272" uniqueCount="737">
  <si>
    <t>шт.</t>
  </si>
  <si>
    <t>Отделка</t>
  </si>
  <si>
    <t>Наименование фасада:</t>
  </si>
  <si>
    <t>Обслуживание</t>
  </si>
  <si>
    <t>Ольха</t>
  </si>
  <si>
    <t>Зарезка Карниза Верхнего</t>
  </si>
  <si>
    <t>ДАТА</t>
  </si>
  <si>
    <t>Ясень</t>
  </si>
  <si>
    <t>Клен</t>
  </si>
  <si>
    <t>Дуб</t>
  </si>
  <si>
    <t>Черешня</t>
  </si>
  <si>
    <t>МДФ</t>
  </si>
  <si>
    <t>Заполнить, если Другой</t>
  </si>
  <si>
    <t>Профиль обвязки: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</si>
  <si>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</si>
  <si>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</si>
  <si>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</si>
  <si>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</si>
  <si>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</si>
  <si>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</si>
  <si>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</si>
  <si>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</si>
  <si>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</si>
  <si>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</si>
  <si>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</si>
  <si>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</si>
  <si>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</si>
  <si>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</si>
  <si>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</si>
  <si>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</si>
  <si>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</si>
  <si>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</si>
  <si>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</si>
  <si>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Толщина обвязки:</t>
  </si>
  <si>
    <t>18 мм</t>
  </si>
  <si>
    <t>20 мм</t>
  </si>
  <si>
    <t>22 мм</t>
  </si>
  <si>
    <t xml:space="preserve">Другая </t>
  </si>
  <si>
    <t>Заполнить, если Толщина Другая (мм)</t>
  </si>
  <si>
    <t>Ширина обвязки:</t>
  </si>
  <si>
    <t>60 мм</t>
  </si>
  <si>
    <t>70 мм</t>
  </si>
  <si>
    <t>80 мм</t>
  </si>
  <si>
    <t>90 мм</t>
  </si>
  <si>
    <t>Другая</t>
  </si>
  <si>
    <t>Заполнить, если Ширина Другая (мм)</t>
  </si>
  <si>
    <t>Соединение реек обвязки:</t>
  </si>
  <si>
    <t>90⁰</t>
  </si>
  <si>
    <t>45⁰</t>
  </si>
  <si>
    <t>#301</t>
  </si>
  <si>
    <t>#302</t>
  </si>
  <si>
    <t>#303</t>
  </si>
  <si>
    <t>#304</t>
  </si>
  <si>
    <t>#305</t>
  </si>
  <si>
    <t>#306</t>
  </si>
  <si>
    <t>#307</t>
  </si>
  <si>
    <t>#308</t>
  </si>
  <si>
    <t>#309</t>
  </si>
  <si>
    <t>#310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</si>
  <si>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</si>
  <si>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</si>
  <si>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</si>
  <si>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</si>
  <si>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</si>
  <si>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</si>
  <si>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</si>
  <si>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</si>
  <si>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</si>
  <si>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</si>
  <si>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Русты на обвязке:</t>
  </si>
  <si>
    <t>НЕТ</t>
  </si>
  <si>
    <t>Накатка:</t>
  </si>
  <si>
    <t>Лазерное гравирование: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</si>
  <si>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</si>
  <si>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</si>
  <si>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</si>
  <si>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</si>
  <si>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</si>
  <si>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</si>
  <si>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</si>
  <si>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</si>
  <si>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</si>
  <si>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</si>
  <si>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</si>
  <si>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</si>
  <si>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</si>
  <si>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</si>
  <si>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</si>
  <si>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</si>
  <si>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</si>
  <si>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</si>
  <si>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#219</t>
  </si>
  <si>
    <t>#220</t>
  </si>
  <si>
    <t>Плоская 7 мм</t>
  </si>
  <si>
    <t>Пазы на филенке:</t>
  </si>
  <si>
    <t>Пазы на филенке</t>
  </si>
  <si>
    <t>4 мм</t>
  </si>
  <si>
    <t>2 мм</t>
  </si>
  <si>
    <t>Фрезерование на обвязке</t>
  </si>
  <si>
    <t>На 2-х горизонтальных</t>
  </si>
  <si>
    <t>На 2-х вертикальных</t>
  </si>
  <si>
    <t>На 4-х</t>
  </si>
  <si>
    <t>Тип Фрезерования на обвязке</t>
  </si>
  <si>
    <t>Тип Фрезерования на стоевых обвязки</t>
  </si>
  <si>
    <t>Арочная выборка Е05</t>
  </si>
  <si>
    <t>Прямые шириной 2 мм</t>
  </si>
  <si>
    <t>Прямые шириной 3 мм</t>
  </si>
  <si>
    <t>Дугообразные шириной 2 мм</t>
  </si>
  <si>
    <t>Дугообразные шириной 3 мм</t>
  </si>
  <si>
    <t>Фишки квадрат 10х10 мм</t>
  </si>
  <si>
    <t>Вкладной штапик</t>
  </si>
  <si>
    <t>Молдинг:</t>
  </si>
  <si>
    <t>Витрина, зазор под стекло по умолчанию: 4 мм</t>
  </si>
  <si>
    <t>Витрина, вставка стекла</t>
  </si>
  <si>
    <t>ДА</t>
  </si>
  <si>
    <t>Броширование</t>
  </si>
  <si>
    <t>Шашель</t>
  </si>
  <si>
    <t>Протирка до дерева</t>
  </si>
  <si>
    <t>Цвет, до которого протирать:</t>
  </si>
  <si>
    <t>Цвет покраски:</t>
  </si>
  <si>
    <t>Два цвета:</t>
  </si>
  <si>
    <t>Плотность патинирования:</t>
  </si>
  <si>
    <t>Метод упаковки</t>
  </si>
  <si>
    <t>стрейч</t>
  </si>
  <si>
    <t>картон</t>
  </si>
  <si>
    <t>на усмотрение Венцель</t>
  </si>
  <si>
    <t>Метод упаковки:</t>
  </si>
  <si>
    <t>Способ доставки:</t>
  </si>
  <si>
    <t>самовывоз из офиса</t>
  </si>
  <si>
    <t>самовывоз с производства</t>
  </si>
  <si>
    <t>курьерская почта</t>
  </si>
  <si>
    <t>Адрес курьерской доставки</t>
  </si>
  <si>
    <t>Сумма предоплаты:</t>
  </si>
  <si>
    <t>не менее 50%</t>
  </si>
  <si>
    <t>Наличие приложений:</t>
  </si>
  <si>
    <t>Срок</t>
  </si>
  <si>
    <t>до 7 дней</t>
  </si>
  <si>
    <t>до 14 дней</t>
  </si>
  <si>
    <t>до 21 дня</t>
  </si>
  <si>
    <t>до 30 дней</t>
  </si>
  <si>
    <t>до 40 дней</t>
  </si>
  <si>
    <t>Другой срок</t>
  </si>
  <si>
    <t>Предоставить выкраску:</t>
  </si>
  <si>
    <t>Предоставить выкраску</t>
  </si>
  <si>
    <t>ДА, ВРАСТЯЖКУ</t>
  </si>
  <si>
    <t>Зарезка Карниза Нижнего</t>
  </si>
  <si>
    <t>Зарезка Цоколя</t>
  </si>
  <si>
    <t>ЧП Венцель</t>
  </si>
  <si>
    <t>ФОРМА ЗАКАЗА МЕБЕЛЬНЫХ ФАСАДОВ</t>
  </si>
  <si>
    <t>Заявка №</t>
  </si>
  <si>
    <t>сделайте выбор</t>
  </si>
  <si>
    <t>Материал обвязки:</t>
  </si>
  <si>
    <t xml:space="preserve">Материал филенки: </t>
  </si>
  <si>
    <t>легкое</t>
  </si>
  <si>
    <t>среднее</t>
  </si>
  <si>
    <t>насыщенное</t>
  </si>
  <si>
    <t>Кол-во</t>
  </si>
  <si>
    <t>Высота</t>
  </si>
  <si>
    <t>Ширина</t>
  </si>
  <si>
    <t>Размер корпуса</t>
  </si>
  <si>
    <t>Тип радиуса</t>
  </si>
  <si>
    <t>мм</t>
  </si>
  <si>
    <t>Угол</t>
  </si>
  <si>
    <r>
      <t>90</t>
    </r>
    <r>
      <rPr>
        <sz val="12"/>
        <rFont val="Calibri"/>
        <family val="2"/>
        <charset val="204"/>
      </rPr>
      <t>⁰</t>
    </r>
  </si>
  <si>
    <t xml:space="preserve">1. Фасады Глухие Прямые </t>
  </si>
  <si>
    <t>2. Фасады Накладки Прямые</t>
  </si>
  <si>
    <t>3. Фасады Фальш Прямые</t>
  </si>
  <si>
    <t>4. Фасады под Стекло Прямые</t>
  </si>
  <si>
    <t>Шпросы</t>
  </si>
  <si>
    <t>Шпросы да/нет</t>
  </si>
  <si>
    <t>5. Фасады Глухие Радиусные</t>
  </si>
  <si>
    <t>6. Фасады под Стекло Радиусные</t>
  </si>
  <si>
    <t>Тип</t>
  </si>
  <si>
    <t>В зарезку</t>
  </si>
  <si>
    <t>В накладку</t>
  </si>
  <si>
    <t>Глухие</t>
  </si>
  <si>
    <t>Вентилируемые</t>
  </si>
  <si>
    <t>7. Лицевые рамки</t>
  </si>
  <si>
    <t>8. Фасады с решеткой</t>
  </si>
  <si>
    <t>9. Фасады жалюзи</t>
  </si>
  <si>
    <t>10. Корпусные плиты</t>
  </si>
  <si>
    <t>МДФ 18 мм</t>
  </si>
  <si>
    <t>МДФ 19 мм</t>
  </si>
  <si>
    <t>МДФ 6 мм</t>
  </si>
  <si>
    <t>МДФ 8 мм</t>
  </si>
  <si>
    <t>МДФ 10 мм</t>
  </si>
  <si>
    <t>МДФ 12 мм</t>
  </si>
  <si>
    <t>МДФ 16 мм</t>
  </si>
  <si>
    <t>МДФ 22 мм</t>
  </si>
  <si>
    <t>МДФ 25 мм</t>
  </si>
  <si>
    <t>МДФ 30 мм</t>
  </si>
  <si>
    <t>МДФ 38 мм</t>
  </si>
  <si>
    <t>11. Столешница</t>
  </si>
  <si>
    <t>МДФ/ДСП без шпона</t>
  </si>
  <si>
    <t>МДФ/ДСП шпонированная</t>
  </si>
  <si>
    <t>Число сегментов</t>
  </si>
  <si>
    <t>заполните</t>
  </si>
  <si>
    <t>12. Пилястры</t>
  </si>
  <si>
    <t>Лицевой угол</t>
  </si>
  <si>
    <t>Модель</t>
  </si>
  <si>
    <t>13. Угловые накладки</t>
  </si>
  <si>
    <t>Размер А</t>
  </si>
  <si>
    <t>Размер Б</t>
  </si>
  <si>
    <t>Размер В</t>
  </si>
  <si>
    <t>Лицо – внутренний угол</t>
  </si>
  <si>
    <t>Лицо – внешний угол</t>
  </si>
  <si>
    <t>Длина</t>
  </si>
  <si>
    <t>15. Балюстрады Радиусные</t>
  </si>
  <si>
    <t>14. Балюстрады Прямые</t>
  </si>
  <si>
    <t>16. Карнизы Верхние Прямые</t>
  </si>
  <si>
    <t>18. Карнизы Верхние Радиусные</t>
  </si>
  <si>
    <t>19. Карнизы Нижние Радиусные</t>
  </si>
  <si>
    <t>ИТОГО</t>
  </si>
  <si>
    <t>Число и объем изделий и работ</t>
  </si>
  <si>
    <t>Магнитогорская улица, 1-Б, офис 111-А, г.Киев</t>
  </si>
  <si>
    <t>Телефон: 044 2230757; факс: 044 544-9875</t>
  </si>
  <si>
    <t>Термоясень</t>
  </si>
  <si>
    <t>Примечания и дополнения к Заказу</t>
  </si>
  <si>
    <t>Если ДА, то заполнить параметры:</t>
  </si>
  <si>
    <t>Если ДА, укажите второй цвет:</t>
  </si>
  <si>
    <t>Конструкция фасада</t>
  </si>
  <si>
    <t>Радиус</t>
  </si>
  <si>
    <t>Внешний</t>
  </si>
  <si>
    <t>Внутренний</t>
  </si>
  <si>
    <t>Накатка</t>
  </si>
  <si>
    <t>Профиль края</t>
  </si>
  <si>
    <t>Решетка</t>
  </si>
  <si>
    <t>Жалюзи</t>
  </si>
  <si>
    <t>Корп. плиты</t>
  </si>
  <si>
    <t>Углов накл.</t>
  </si>
  <si>
    <t>Доп  услуги</t>
  </si>
  <si>
    <t>Направление структуры дерева на фасаде: по умолчанию - по первому размеру (т.е. по высоте - вертикальное, по ширине - горизонтальное).</t>
  </si>
  <si>
    <t>Вставка стекла</t>
  </si>
  <si>
    <t>Тип радиуса внеш./внутр.</t>
  </si>
  <si>
    <t>E06  БРИГИТ</t>
  </si>
  <si>
    <t>E08  АСТРИД</t>
  </si>
  <si>
    <t>E09  БЕАТА</t>
  </si>
  <si>
    <t>E10  ГРЕТА</t>
  </si>
  <si>
    <t>E33 ЛОРЕ</t>
  </si>
  <si>
    <t>М02 БОНН</t>
  </si>
  <si>
    <t>M33 ЛЮБЕК</t>
  </si>
  <si>
    <t>K01  РЕЙН</t>
  </si>
  <si>
    <t>K03  ДУНАЙ</t>
  </si>
  <si>
    <t>K06  МАЙН</t>
  </si>
  <si>
    <t>K26  ХАЗЕ</t>
  </si>
  <si>
    <t>Мобильный телефон: 050 3101239</t>
  </si>
  <si>
    <t>Е01-1 ДИАНА 1</t>
  </si>
  <si>
    <t>Е01-2 ДИАНА 2</t>
  </si>
  <si>
    <t>Е01-3 ДИАНА 3</t>
  </si>
  <si>
    <t>Е02-1 АМАЛИЯ 1</t>
  </si>
  <si>
    <t>Е02-2 АМАЛИЯ 2</t>
  </si>
  <si>
    <t>Е03 АДЕЛЬ</t>
  </si>
  <si>
    <t>Е04 ГЕРТА</t>
  </si>
  <si>
    <t>E05-1  ЭЛЬЗА 1</t>
  </si>
  <si>
    <t>E05-2  ЭЛЬЗА 2</t>
  </si>
  <si>
    <t>E07-1  БЕЛЛА 1</t>
  </si>
  <si>
    <t>E07-2  БЕЛЛА 2</t>
  </si>
  <si>
    <t>E07-3  БЕЛЛА 3</t>
  </si>
  <si>
    <t>E07-4  БЕЛЛА 4</t>
  </si>
  <si>
    <t>E07-5  БЕЛЛА 5</t>
  </si>
  <si>
    <t>E07-6  БЕЛЛА 6</t>
  </si>
  <si>
    <t>E11-1 МАРТА 1</t>
  </si>
  <si>
    <t>E11-2 МАРТА 2</t>
  </si>
  <si>
    <t>E11-3 МАРТА 3</t>
  </si>
  <si>
    <t>E11-4 МАРТА 4</t>
  </si>
  <si>
    <t>E11-5 МАРТА 5</t>
  </si>
  <si>
    <t>E12-1 ИРМА 1</t>
  </si>
  <si>
    <t>E12-2 ИРМА 2</t>
  </si>
  <si>
    <t>E12-3 ИРМА 3</t>
  </si>
  <si>
    <t>E13 ЭММА</t>
  </si>
  <si>
    <t>E14 ЭЛЬМА</t>
  </si>
  <si>
    <t>E15-1 ТРУДИ 1</t>
  </si>
  <si>
    <t>E15-2 ТРУДИ 2</t>
  </si>
  <si>
    <t>E16</t>
  </si>
  <si>
    <t>E17-1 ХИЛЬДА 1</t>
  </si>
  <si>
    <t>E17-2 ХИЛЬДА 2</t>
  </si>
  <si>
    <t>E17-3 ХИЛЬДА 3</t>
  </si>
  <si>
    <t>E18 ЗЕЛЬДА</t>
  </si>
  <si>
    <t>E19 КЛОТИЛЬДА</t>
  </si>
  <si>
    <t>E20 ГЕРАЛЬДИНА</t>
  </si>
  <si>
    <t>E21 БЕРТА</t>
  </si>
  <si>
    <t>E22 РОЗА</t>
  </si>
  <si>
    <t>E23-1 ХИЛЬМА 1</t>
  </si>
  <si>
    <t>E23-2 ХИЛЬМА 2</t>
  </si>
  <si>
    <t>E24-1 ИЗОЛЬДА 1</t>
  </si>
  <si>
    <t>E24-2 ИЗОЛЬДА 2</t>
  </si>
  <si>
    <t>E25 БАРБАРА</t>
  </si>
  <si>
    <t>E26 ХАЙДИ</t>
  </si>
  <si>
    <t>E27 МАРЛЕН</t>
  </si>
  <si>
    <t>E28-1 КАТРИН 1</t>
  </si>
  <si>
    <t>E28-2 КАТРИН 2</t>
  </si>
  <si>
    <t>E29-1 ДАГМАР 1</t>
  </si>
  <si>
    <t>E29-2 ДАГМАР 2</t>
  </si>
  <si>
    <t>E30 АГНЕТ</t>
  </si>
  <si>
    <t>E31 ГАБИ</t>
  </si>
  <si>
    <t>E32-1 АНЕЛИ 1</t>
  </si>
  <si>
    <t>E32-2 АНЕЛИ 2</t>
  </si>
  <si>
    <t>E34-1 ЛУИЗА 1</t>
  </si>
  <si>
    <t>E34-2 ЛУИЗА 2</t>
  </si>
  <si>
    <t>Е35-1 МАГДА 1</t>
  </si>
  <si>
    <t>Е35-2 МАГДА 2</t>
  </si>
  <si>
    <t>Е35-3 МАГДА 3</t>
  </si>
  <si>
    <t>Е35-4 МАГДА 4</t>
  </si>
  <si>
    <t>Е35-5 МАГДА 5</t>
  </si>
  <si>
    <t>Е37 УРСУЛА</t>
  </si>
  <si>
    <t>Е38-1 ОДА 1</t>
  </si>
  <si>
    <t>Е38-2 ОДА 2</t>
  </si>
  <si>
    <t>Е38-3 ОДА 3</t>
  </si>
  <si>
    <t>Е38-4 ОДА 4</t>
  </si>
  <si>
    <t>Е38-5 ОДА 5</t>
  </si>
  <si>
    <t>K05-1 МОЗЕЛЬ 1</t>
  </si>
  <si>
    <t>K05-2 МОЗЕЛЬ 2</t>
  </si>
  <si>
    <t>K05-3 МОЗЕЛЬ 3</t>
  </si>
  <si>
    <t>K05-4 МОЗЕЛЬ 4</t>
  </si>
  <si>
    <t>K05-5 МОЗЕЛЬ 5</t>
  </si>
  <si>
    <t>K07-1 ЭГЕР 1</t>
  </si>
  <si>
    <t>K07-2 ЭГЕР 2</t>
  </si>
  <si>
    <t>K08 ИЗАР</t>
  </si>
  <si>
    <t>K09 МААС</t>
  </si>
  <si>
    <t>K10 РЕМС</t>
  </si>
  <si>
    <t>K11</t>
  </si>
  <si>
    <t>K12</t>
  </si>
  <si>
    <t>K13</t>
  </si>
  <si>
    <t>K14</t>
  </si>
  <si>
    <t>K15</t>
  </si>
  <si>
    <t>K16 РИН</t>
  </si>
  <si>
    <t>K17</t>
  </si>
  <si>
    <t>K18</t>
  </si>
  <si>
    <t>K19-1 ВЕЗЕР 1</t>
  </si>
  <si>
    <t>K19-2 ВЕЗЕР 2</t>
  </si>
  <si>
    <t>K19-3 ВЕЗЕР 3</t>
  </si>
  <si>
    <t>K20-1 ЛЕХ 1</t>
  </si>
  <si>
    <t>K20-2 ЛЕХ 2</t>
  </si>
  <si>
    <t>K20-3 ЛЕХ 3</t>
  </si>
  <si>
    <t>K20-4 ЛЕХ 4</t>
  </si>
  <si>
    <t>K21 ГЕРА</t>
  </si>
  <si>
    <t>K22 КИЛЛЬ</t>
  </si>
  <si>
    <t>K23 РОТТ</t>
  </si>
  <si>
    <t>K24-1 ВИЛЬДЕ 1</t>
  </si>
  <si>
    <t>K24-2 ВИЛЬДЕ 2</t>
  </si>
  <si>
    <t>K24-3 ВИЛЬДЕ 3</t>
  </si>
  <si>
    <t>K24-4 ВИЛЬДЕ 4</t>
  </si>
  <si>
    <t>K24-5 ВИЛЬДЕ 5</t>
  </si>
  <si>
    <t>K24-6 ВИЛЬДЕ 6</t>
  </si>
  <si>
    <t>K24-7 ВИЛЬДЕ 7</t>
  </si>
  <si>
    <t>K24-8 ВИЛЬДЕ 8</t>
  </si>
  <si>
    <t>K25-1 ЗИГ 1</t>
  </si>
  <si>
    <t>K25-2 ЗИГ 2</t>
  </si>
  <si>
    <t>K25-3 ЗИГ 3</t>
  </si>
  <si>
    <t>К27 ВЕРН</t>
  </si>
  <si>
    <t>K28</t>
  </si>
  <si>
    <t>K29-1 ИЛЛЕР 1</t>
  </si>
  <si>
    <t>K29-2 ИЛЛЕР 2</t>
  </si>
  <si>
    <t>K30-1 ЭНЦ-1</t>
  </si>
  <si>
    <t>K30-2 ЭНЦ-2</t>
  </si>
  <si>
    <t>К31 ЛЮТТЕР</t>
  </si>
  <si>
    <t>М01 ГРАЦ</t>
  </si>
  <si>
    <t>М03-1 ЛИНЦ 1</t>
  </si>
  <si>
    <t>M03-2 ЛИНЦ 2</t>
  </si>
  <si>
    <t>M04 ТРИЕР</t>
  </si>
  <si>
    <t>M05 БАМБЕРГ</t>
  </si>
  <si>
    <t>M06</t>
  </si>
  <si>
    <t>M07-1 ЭРФУРТ 1</t>
  </si>
  <si>
    <t>M07-2 ЭРФУРТ 2</t>
  </si>
  <si>
    <t>M07-3 ЭРФУРТ 3</t>
  </si>
  <si>
    <t>M08</t>
  </si>
  <si>
    <t>M09</t>
  </si>
  <si>
    <t>M10-1 ГАМБУРГ 1</t>
  </si>
  <si>
    <t>M10-2 ГАМБУРГ 2</t>
  </si>
  <si>
    <t>M11</t>
  </si>
  <si>
    <t>M12 МАЙНЦ</t>
  </si>
  <si>
    <t>M13-1 МАННГЕЙМ 1</t>
  </si>
  <si>
    <t>M13-2 МАННГЕЙМ 2</t>
  </si>
  <si>
    <t>M14 ДРЕЗДЕН</t>
  </si>
  <si>
    <t>M15 БИСМАРК</t>
  </si>
  <si>
    <t>M16 ЗОЛИНГЕН</t>
  </si>
  <si>
    <t>M17-1 КОБЛЕНЦ 1</t>
  </si>
  <si>
    <t>M17-2 КОБЛЕНЦ 2</t>
  </si>
  <si>
    <t>M17-3 КОБЛЕНЦ 3</t>
  </si>
  <si>
    <t>M17-4 КОБЛЕНЦ 4</t>
  </si>
  <si>
    <t>M17-5 КОБЛЕНЦ 5</t>
  </si>
  <si>
    <t>M17-6 КОБЛЕНЦ 6</t>
  </si>
  <si>
    <t>M18-1 КАССЕЛЬ 1</t>
  </si>
  <si>
    <t>M18-2 КАССЕЛЬ 2</t>
  </si>
  <si>
    <t>M18-3 КАССЕЛЬ 3</t>
  </si>
  <si>
    <t>M18-4 КАССЕЛЬ 4</t>
  </si>
  <si>
    <t>M19</t>
  </si>
  <si>
    <t>M20 БЛОМБЕРГ</t>
  </si>
  <si>
    <t>M21 ЙЕНА</t>
  </si>
  <si>
    <t>M22-1 ГАЛЛЕ 1</t>
  </si>
  <si>
    <t>M22-2 ГАЛЛЕ-2</t>
  </si>
  <si>
    <t>M23 РЕГЕН</t>
  </si>
  <si>
    <t>M24-1 МЕННЕН 1</t>
  </si>
  <si>
    <t>M24-2 МЕННЕН 2</t>
  </si>
  <si>
    <t>M24-3 МЕННЕН 3</t>
  </si>
  <si>
    <t>M24-4 МЕННЕН 4</t>
  </si>
  <si>
    <t>M25 ВИСБАДЕН</t>
  </si>
  <si>
    <t>M26 ДЕССАУ</t>
  </si>
  <si>
    <t>М27-1 МЮНСТЕР 1</t>
  </si>
  <si>
    <t>М27-2 МЮНСТЕР 2</t>
  </si>
  <si>
    <t>M28 УЛЬМ</t>
  </si>
  <si>
    <t>M29 КОТБУС</t>
  </si>
  <si>
    <t>М30 ТРИР</t>
  </si>
  <si>
    <t>M31-1 НОРДЕН 1</t>
  </si>
  <si>
    <t>M31-2 НОРДЕН 2</t>
  </si>
  <si>
    <t>M32-1 ВОРМС 1</t>
  </si>
  <si>
    <t>M32-2 ВОРМС 2</t>
  </si>
  <si>
    <t>M32-3 ВОРМС 3</t>
  </si>
  <si>
    <t>М34 ЛАНДАУ</t>
  </si>
  <si>
    <t>М35-1 ОФФЕНБАХ 1</t>
  </si>
  <si>
    <t>М35-2 ОФФЕНБАХ 2</t>
  </si>
  <si>
    <t>М35-3 ОФФЕНБАХ 3</t>
  </si>
  <si>
    <t>М35-4 ОФФЕНБАХ 4</t>
  </si>
  <si>
    <t>#101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</si>
  <si>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</si>
  <si>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</si>
  <si>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</si>
  <si>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</si>
  <si>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</si>
  <si>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</si>
  <si>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</si>
  <si>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</si>
  <si>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</si>
  <si>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</si>
  <si>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</si>
  <si>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</si>
  <si>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</si>
  <si>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</si>
  <si>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</si>
  <si>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</si>
  <si>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</si>
  <si>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</si>
  <si>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</si>
  <si>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</si>
  <si>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</si>
  <si>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</si>
  <si>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</si>
  <si>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</si>
  <si>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</si>
  <si>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</si>
  <si>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</si>
  <si>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</si>
  <si>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</si>
  <si>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</si>
  <si>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</si>
  <si>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</si>
  <si>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</si>
  <si>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</si>
  <si>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</si>
  <si>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</si>
  <si>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</si>
  <si>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</si>
  <si>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</si>
  <si>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</si>
  <si>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</si>
  <si>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</si>
  <si>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</si>
  <si>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</si>
  <si>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</si>
  <si>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</si>
  <si>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</si>
  <si>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</si>
  <si>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</si>
  <si>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</si>
  <si>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Наборной шпон (интарсия)</t>
  </si>
  <si>
    <t>Декоративная плита 7 мм</t>
  </si>
  <si>
    <t>Плетеная ламель и МДФ шпон 10 мм</t>
  </si>
  <si>
    <t>Наборная из массива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</si>
  <si>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</si>
  <si>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</si>
  <si>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</si>
  <si>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</si>
  <si>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</si>
  <si>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</si>
  <si>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</si>
  <si>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</si>
  <si>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</si>
  <si>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</si>
  <si>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</si>
  <si>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</si>
  <si>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</si>
  <si>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</si>
  <si>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</si>
  <si>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</si>
  <si>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</si>
  <si>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</si>
  <si>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</si>
  <si>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</si>
  <si>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</si>
  <si>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</si>
  <si>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</si>
  <si>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</si>
  <si>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</si>
  <si>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</si>
  <si>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</si>
  <si>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</si>
  <si>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</si>
  <si>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#250</t>
  </si>
  <si>
    <t>Без покраски</t>
  </si>
  <si>
    <t>Перламутровый лак</t>
  </si>
  <si>
    <t>Масловоск</t>
  </si>
  <si>
    <t>|</t>
  </si>
  <si>
    <t>ключ</t>
  </si>
  <si>
    <t>символ</t>
  </si>
  <si>
    <t>Название модели</t>
  </si>
  <si>
    <t>Обвязка</t>
  </si>
  <si>
    <t>Материал обвязки</t>
  </si>
  <si>
    <t>Бук</t>
  </si>
  <si>
    <t>Сосна</t>
  </si>
  <si>
    <t>Американский дуб</t>
  </si>
  <si>
    <t>ДСП</t>
  </si>
  <si>
    <t>Береза</t>
  </si>
  <si>
    <t>Орех</t>
  </si>
  <si>
    <t>Красное дерево</t>
  </si>
  <si>
    <t>Другой</t>
  </si>
  <si>
    <t>Материал филенки</t>
  </si>
  <si>
    <t>ДСП шпонированное</t>
  </si>
  <si>
    <t>МДФ шпон ольхи</t>
  </si>
  <si>
    <t>МДФ шпон клена</t>
  </si>
  <si>
    <t>МДФ шпон бука</t>
  </si>
  <si>
    <t>МДФ шпон сосны</t>
  </si>
  <si>
    <t>МДФ шпон ясеня</t>
  </si>
  <si>
    <t>МДФ шпон дуба</t>
  </si>
  <si>
    <t>МДФ шпон черешни</t>
  </si>
  <si>
    <t>МДФ шпон другой (указать)</t>
  </si>
  <si>
    <t>Ширина обвязки</t>
  </si>
  <si>
    <t>Толщина обвязки</t>
  </si>
  <si>
    <t>Угол соединения обвязки</t>
  </si>
  <si>
    <t>Дополнительно:</t>
  </si>
  <si>
    <t>Русты</t>
  </si>
  <si>
    <t>Лазер грав</t>
  </si>
  <si>
    <t>НА-01 Косичка</t>
  </si>
  <si>
    <t>НА-02 Ромбик</t>
  </si>
  <si>
    <t>НА-03</t>
  </si>
  <si>
    <t>НА-04</t>
  </si>
  <si>
    <t>НА-05</t>
  </si>
  <si>
    <t>НА-06</t>
  </si>
  <si>
    <t>НА-07</t>
  </si>
  <si>
    <t>НА-08</t>
  </si>
  <si>
    <t>НА-09</t>
  </si>
  <si>
    <t>НА-10</t>
  </si>
  <si>
    <t>НА-11</t>
  </si>
  <si>
    <t>НА-12</t>
  </si>
  <si>
    <t>НА-13</t>
  </si>
  <si>
    <t>НА-14</t>
  </si>
  <si>
    <t>НА-15</t>
  </si>
  <si>
    <t>НА-16</t>
  </si>
  <si>
    <t>НА-17</t>
  </si>
  <si>
    <t>НА-18</t>
  </si>
  <si>
    <t>НА-19</t>
  </si>
  <si>
    <t>НА-20</t>
  </si>
  <si>
    <t>ЛГ-01</t>
  </si>
  <si>
    <t>ЛГ-02</t>
  </si>
  <si>
    <t>ЛГ-03</t>
  </si>
  <si>
    <t>ЛГ-04</t>
  </si>
  <si>
    <t>ЛГ-05</t>
  </si>
  <si>
    <t>ЛГ-06</t>
  </si>
  <si>
    <t>ЛГ-07</t>
  </si>
  <si>
    <t>ЛГ-08</t>
  </si>
  <si>
    <t>ЛГ-09</t>
  </si>
  <si>
    <t>ЛГ-10</t>
  </si>
  <si>
    <t>ЛГ-11</t>
  </si>
  <si>
    <t>ЛГ-12</t>
  </si>
  <si>
    <t>ЛГ-13</t>
  </si>
  <si>
    <t>ЛГ-14</t>
  </si>
  <si>
    <t>ЛГ-15</t>
  </si>
  <si>
    <t>ЛГ-16</t>
  </si>
  <si>
    <t>ЛГ-17</t>
  </si>
  <si>
    <t>ЛГ-18</t>
  </si>
  <si>
    <t>ЛГ-19</t>
  </si>
  <si>
    <t>ЛГ-20</t>
  </si>
  <si>
    <t>МО-01</t>
  </si>
  <si>
    <t>МО-02</t>
  </si>
  <si>
    <t>МО-03</t>
  </si>
  <si>
    <t>МО-04</t>
  </si>
  <si>
    <t>МО-05</t>
  </si>
  <si>
    <t>МО-06</t>
  </si>
  <si>
    <t>МО-07</t>
  </si>
  <si>
    <t>МО-08</t>
  </si>
  <si>
    <t>МО-09</t>
  </si>
  <si>
    <t>МО-10</t>
  </si>
  <si>
    <t>МО-11</t>
  </si>
  <si>
    <t>МО-12</t>
  </si>
  <si>
    <t>МО-13</t>
  </si>
  <si>
    <t>МО-14</t>
  </si>
  <si>
    <t>МО-15</t>
  </si>
  <si>
    <t>МО-16</t>
  </si>
  <si>
    <t>МО-17</t>
  </si>
  <si>
    <t>МО-18</t>
  </si>
  <si>
    <t>МО-19</t>
  </si>
  <si>
    <t>МО-20</t>
  </si>
  <si>
    <t>ФФ-01</t>
  </si>
  <si>
    <t>ФФ-02</t>
  </si>
  <si>
    <t>ФФ-03</t>
  </si>
  <si>
    <t>ФФ-04</t>
  </si>
  <si>
    <t>ФФ-05</t>
  </si>
  <si>
    <t>ФФ-06</t>
  </si>
  <si>
    <t>ФФ-07</t>
  </si>
  <si>
    <t>ФФ-08</t>
  </si>
  <si>
    <t>ФФ-09</t>
  </si>
  <si>
    <t>ФФ-10</t>
  </si>
  <si>
    <t>ФФ-11</t>
  </si>
  <si>
    <t>ФФ-12</t>
  </si>
  <si>
    <t>ФФ-13</t>
  </si>
  <si>
    <t>ФФ-14</t>
  </si>
  <si>
    <t>ФФ-15</t>
  </si>
  <si>
    <t>ФФ-16</t>
  </si>
  <si>
    <t>ФФ-17</t>
  </si>
  <si>
    <t>ФФ-18</t>
  </si>
  <si>
    <t>ФФ-19</t>
  </si>
  <si>
    <t>ФФ-20</t>
  </si>
  <si>
    <t>Другое</t>
  </si>
  <si>
    <t>Кожаные кресты</t>
  </si>
  <si>
    <t>Другие</t>
  </si>
  <si>
    <t>Декор на обвязке</t>
  </si>
  <si>
    <t>Декор на обвязке:</t>
  </si>
  <si>
    <t>Фигурные стоевые</t>
  </si>
  <si>
    <t>Фигурные стоевые рейки</t>
  </si>
  <si>
    <t>2 арки "дуга"</t>
  </si>
  <si>
    <t>1 арка "дуга"</t>
  </si>
  <si>
    <t>1 арка "волна"</t>
  </si>
  <si>
    <t>2 арки "волна"</t>
  </si>
  <si>
    <t>Декор на филенке:</t>
  </si>
  <si>
    <t>Плоская другая</t>
  </si>
  <si>
    <t>Декор на филенке</t>
  </si>
  <si>
    <t>Накладные резьбы</t>
  </si>
  <si>
    <t>Тип филенки</t>
  </si>
  <si>
    <t>Фигурная</t>
  </si>
  <si>
    <t>Профиль фигурной филенки</t>
  </si>
  <si>
    <t>Вертикальные шаг 50 мм</t>
  </si>
  <si>
    <t>Вертикальные шаг 60 мм</t>
  </si>
  <si>
    <t>Горизонтальные шаг 50 мм</t>
  </si>
  <si>
    <t>Горизонтальные шаг 60 мм</t>
  </si>
  <si>
    <t>Пересекающиеся</t>
  </si>
  <si>
    <t>Толщина пазов:</t>
  </si>
  <si>
    <t>Толщина пазов</t>
  </si>
  <si>
    <t>Тип филенки:</t>
  </si>
  <si>
    <t>Профиль фигурной филенки:</t>
  </si>
  <si>
    <t>ВШ-01</t>
  </si>
  <si>
    <t>ВШ-02</t>
  </si>
  <si>
    <t>ВШ-03</t>
  </si>
  <si>
    <t>ВШ-04</t>
  </si>
  <si>
    <t>ВШ-05</t>
  </si>
  <si>
    <t>ВШ-06</t>
  </si>
  <si>
    <t>ВШ-07</t>
  </si>
  <si>
    <t>ВШ-08</t>
  </si>
  <si>
    <t>ВШ-09</t>
  </si>
  <si>
    <t>ВШ-10</t>
  </si>
  <si>
    <t>ВШ-11</t>
  </si>
  <si>
    <t>ВШ-12</t>
  </si>
  <si>
    <t>ВШ-13</t>
  </si>
  <si>
    <t>ВШ-14</t>
  </si>
  <si>
    <t>ВШ-15</t>
  </si>
  <si>
    <t>ВШ-16</t>
  </si>
  <si>
    <t>ВШ-17</t>
  </si>
  <si>
    <t>ВШ-18</t>
  </si>
  <si>
    <t>ВШ-19</t>
  </si>
  <si>
    <t>ВШ-20</t>
  </si>
  <si>
    <t>ВШ-21</t>
  </si>
  <si>
    <t>ВШ-22</t>
  </si>
  <si>
    <t>ВШ-23</t>
  </si>
  <si>
    <t>ВШ-24</t>
  </si>
  <si>
    <t>ВШ-25</t>
  </si>
  <si>
    <t>ВШ-26</t>
  </si>
  <si>
    <t>ВШ-27</t>
  </si>
  <si>
    <t>ВШ-28</t>
  </si>
  <si>
    <t>ВШ-29</t>
  </si>
  <si>
    <t>ВШ-30</t>
  </si>
  <si>
    <t>E-mail: ventsel@ventsel.com</t>
  </si>
  <si>
    <t>Заказчик, тел.:</t>
  </si>
  <si>
    <t>Контактное лицо, тел.:</t>
  </si>
  <si>
    <t>Код контраагента</t>
  </si>
  <si>
    <t>Типы отделки</t>
  </si>
  <si>
    <t>Порывы (царапины)</t>
  </si>
  <si>
    <t>Грунтование</t>
  </si>
  <si>
    <t>Покраска эмалью</t>
  </si>
  <si>
    <t>Лак</t>
  </si>
  <si>
    <t>Патинирование</t>
  </si>
  <si>
    <t>Протирка до цвета</t>
  </si>
  <si>
    <t>Прошлифовки (стёсы)</t>
  </si>
  <si>
    <t>Роспись</t>
  </si>
  <si>
    <t>Тонированией бейцем</t>
  </si>
  <si>
    <t>Тип отделки 1</t>
  </si>
  <si>
    <t>Тип отделки 2</t>
  </si>
  <si>
    <t>Дополнительно</t>
  </si>
  <si>
    <t>Укажите цвет патины:</t>
  </si>
  <si>
    <t>2 цвета:</t>
  </si>
  <si>
    <t>Перед отгрузкой изделий оплата = 100%</t>
  </si>
  <si>
    <t>фигурная</t>
  </si>
  <si>
    <t>Срок поставки с даты аванса</t>
  </si>
  <si>
    <t>ФИО полностью, мобильный телефон Получателя доставки</t>
  </si>
  <si>
    <t>Тип фрезерования по краю</t>
  </si>
  <si>
    <t>Накладные</t>
  </si>
  <si>
    <t>Разделительные</t>
  </si>
  <si>
    <t>LxW, мм</t>
  </si>
  <si>
    <t>240х240</t>
  </si>
  <si>
    <t>280х280</t>
  </si>
  <si>
    <t>300х300</t>
  </si>
  <si>
    <t>315х315</t>
  </si>
  <si>
    <t>320х320</t>
  </si>
  <si>
    <t>выберите</t>
  </si>
  <si>
    <t>укажите другой</t>
  </si>
  <si>
    <t>Ширина стоевых мм</t>
  </si>
  <si>
    <t>Стороны шпонирования</t>
  </si>
  <si>
    <t>лицо и торцы</t>
  </si>
  <si>
    <t>со всех сторон</t>
  </si>
  <si>
    <t>Шпонирование</t>
  </si>
  <si>
    <t>Тип столешницы</t>
  </si>
  <si>
    <t>Модель столешницы</t>
  </si>
  <si>
    <t>Модель пилястры</t>
  </si>
  <si>
    <t>Балясины</t>
  </si>
  <si>
    <t>Модель балясин</t>
  </si>
  <si>
    <t>17. Карнизы Нижние Прямые</t>
  </si>
  <si>
    <t>Модель карниза верхнего</t>
  </si>
  <si>
    <t>20210-1</t>
  </si>
  <si>
    <t>20210-2</t>
  </si>
  <si>
    <t>20250-1</t>
  </si>
  <si>
    <t>20250-2</t>
  </si>
  <si>
    <t>20250-3</t>
  </si>
  <si>
    <t>20250-4</t>
  </si>
  <si>
    <t>20250-5</t>
  </si>
  <si>
    <t>20260-1</t>
  </si>
  <si>
    <t>20260-2</t>
  </si>
  <si>
    <t>20310-2</t>
  </si>
  <si>
    <t>20310-1</t>
  </si>
  <si>
    <t>20320-1</t>
  </si>
  <si>
    <t>20320-2</t>
  </si>
  <si>
    <t>20320-3</t>
  </si>
  <si>
    <t>Модель карниза нижнего</t>
  </si>
  <si>
    <t>Длина дуги</t>
  </si>
  <si>
    <t>20. Цоколи Прямые</t>
  </si>
  <si>
    <t>Модель цоколя</t>
  </si>
  <si>
    <t>21. Цоколи Радиусные</t>
  </si>
  <si>
    <r>
      <t xml:space="preserve">Чтобы оформить Заказ заполните форму, СОХРАНИТЕ под новым именем
и отправьте файл нам по элетронной почте как вложение либо факсом
Этот файл будет использован для производства Вашего Заказа.
</t>
    </r>
    <r>
      <rPr>
        <sz val="10"/>
        <color rgb="FFFF0000"/>
        <rFont val="Arial"/>
        <family val="2"/>
        <charset val="204"/>
      </rPr>
      <t>Пожалуйста, не используйте команды "Копировать" и "Вставить" или
не изменяйте форму другим образом.</t>
    </r>
  </si>
  <si>
    <t xml:space="preserve">Вводите размеры без символов  в мм и не меньшие 1 мм!  </t>
  </si>
  <si>
    <t>22. Зарезки и услуги</t>
  </si>
  <si>
    <t>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</si>
</sst>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00"/>
  </numFmts>
  <fonts count="38">
    <font>
      <sz val="10"/>
      <name val="Arial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2"/>
      <name val="Arial Cyr"/>
      <family val="2"/>
      <charset val="204"/>
    </font>
    <font>
      <sz val="8"/>
      <name val="Arial"/>
      <family val="2"/>
      <charset val="204"/>
    </font>
    <font>
      <b/>
      <i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i/>
      <sz val="10"/>
      <color rgb="FFFF0000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b/>
      <sz val="22"/>
      <name val="Arial"/>
      <family val="2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sz val="12"/>
      <color indexed="9"/>
      <name val="Arial"/>
      <family val="2"/>
    </font>
    <font>
      <sz val="12"/>
      <name val="Arial Cyr"/>
      <charset val="204"/>
    </font>
    <font>
      <sz val="12"/>
      <name val="Calibri"/>
      <family val="2"/>
      <charset val="204"/>
    </font>
    <font>
      <sz val="12"/>
      <name val="Arial"/>
      <family val="2"/>
    </font>
    <font>
      <sz val="10"/>
      <name val="Arial"/>
      <family val="2"/>
    </font>
    <font>
      <sz val="8"/>
      <color theme="1" tint="0.34998626667073579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theme="0"/>
      <name val="Arial"/>
      <family val="2"/>
      <charset val="204"/>
    </font>
    <font>
      <sz val="11"/>
      <name val="Arial"/>
      <family val="2"/>
      <charset val="204"/>
    </font>
    <font>
      <sz val="9"/>
      <color rgb="FF666666"/>
      <name val="Open Sans"/>
      <family val="2"/>
      <charset val="204"/>
    </font>
    <font>
      <sz val="8"/>
      <color rgb="FF666666"/>
      <name val="Open Sans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 Cyr"/>
      <charset val="204"/>
    </font>
    <font>
      <sz val="11"/>
      <name val="Arial"/>
      <family val="2"/>
    </font>
    <font>
      <i/>
      <sz val="10"/>
      <color theme="1" tint="0.34998626667073579"/>
      <name val="Arial"/>
      <family val="2"/>
      <charset val="204"/>
    </font>
    <font>
      <i/>
      <sz val="9"/>
      <color theme="1" tint="0.34998626667073579"/>
      <name val="Arial"/>
      <family val="2"/>
      <charset val="204"/>
    </font>
    <font>
      <sz val="10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theme="2" tint="-9.9948118533890809E-2"/>
      </top>
      <bottom/>
      <diagonal/>
    </border>
    <border>
      <left style="thick">
        <color theme="2" tint="-9.9948118533890809E-2"/>
      </left>
      <right/>
      <top/>
      <bottom/>
      <diagonal/>
    </border>
    <border>
      <left/>
      <right style="thick">
        <color theme="2" tint="-9.9948118533890809E-2"/>
      </right>
      <top/>
      <bottom style="thin">
        <color indexed="64"/>
      </bottom>
      <diagonal/>
    </border>
    <border>
      <left/>
      <right style="thick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ck">
        <color theme="2" tint="-9.9948118533890809E-2"/>
      </left>
      <right/>
      <top/>
      <bottom style="thick">
        <color theme="2" tint="-9.9948118533890809E-2"/>
      </bottom>
      <diagonal/>
    </border>
    <border>
      <left/>
      <right/>
      <top/>
      <bottom style="thick">
        <color theme="2" tint="-9.9948118533890809E-2"/>
      </bottom>
      <diagonal/>
    </border>
    <border>
      <left style="thick">
        <color theme="2" tint="-9.9948118533890809E-2"/>
      </left>
      <right/>
      <top style="thick">
        <color theme="2" tint="-9.9917600024414813E-2"/>
      </top>
      <bottom/>
      <diagonal/>
    </border>
    <border>
      <left/>
      <right/>
      <top style="thick">
        <color theme="2" tint="-9.9917600024414813E-2"/>
      </top>
      <bottom/>
      <diagonal/>
    </border>
    <border>
      <left/>
      <right/>
      <top style="thick">
        <color theme="2" tint="-9.9917600024414813E-2"/>
      </top>
      <bottom style="thin">
        <color indexed="64"/>
      </bottom>
      <diagonal/>
    </border>
    <border>
      <left/>
      <right/>
      <top style="thick">
        <color rgb="FFFFFF99"/>
      </top>
      <bottom/>
      <diagonal/>
    </border>
    <border>
      <left style="thick">
        <color rgb="FFFFFF99"/>
      </left>
      <right/>
      <top/>
      <bottom/>
      <diagonal/>
    </border>
    <border>
      <left/>
      <right style="thick">
        <color rgb="FFFFFF99"/>
      </right>
      <top/>
      <bottom/>
      <diagonal/>
    </border>
    <border>
      <left/>
      <right style="thick">
        <color rgb="FFFFFF99"/>
      </right>
      <top/>
      <bottom style="thin">
        <color indexed="64"/>
      </bottom>
      <diagonal/>
    </border>
    <border>
      <left style="thick">
        <color rgb="FFFFFF99"/>
      </left>
      <right/>
      <top style="thick">
        <color theme="2" tint="-9.9948118533890809E-2"/>
      </top>
      <bottom/>
      <diagonal/>
    </border>
    <border>
      <left/>
      <right style="thick">
        <color rgb="FFFFFF99"/>
      </right>
      <top style="thick">
        <color theme="2" tint="-9.9948118533890809E-2"/>
      </top>
      <bottom/>
      <diagonal/>
    </border>
    <border>
      <left style="thick">
        <color theme="2" tint="-9.9948118533890809E-2"/>
      </left>
      <right/>
      <top/>
      <bottom style="thick">
        <color rgb="FFFFFF99"/>
      </bottom>
      <diagonal/>
    </border>
    <border>
      <left/>
      <right/>
      <top/>
      <bottom style="thick">
        <color rgb="FFFFFF99"/>
      </bottom>
      <diagonal/>
    </border>
    <border>
      <left/>
      <right style="thick">
        <color theme="2" tint="-9.9948118533890809E-2"/>
      </right>
      <top/>
      <bottom style="thick">
        <color rgb="FFFFFF99"/>
      </bottom>
      <diagonal/>
    </border>
    <border>
      <left/>
      <right/>
      <top/>
      <bottom style="thick">
        <color theme="2" tint="-9.9917600024414813E-2"/>
      </bottom>
      <diagonal/>
    </border>
    <border>
      <left style="thick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 style="thick">
        <color theme="2" tint="-9.9948118533890809E-2"/>
      </left>
      <right/>
      <top style="thin">
        <color indexed="64"/>
      </top>
      <bottom style="thick">
        <color rgb="FFFFFF99"/>
      </bottom>
      <diagonal/>
    </border>
    <border>
      <left/>
      <right/>
      <top style="thin">
        <color indexed="64"/>
      </top>
      <bottom style="thick">
        <color rgb="FFFFFF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5">
    <xf numFmtId="0" fontId="0" fillId="0" borderId="0" xfId="0"/>
    <xf numFmtId="0" fontId="2" fillId="0" borderId="0" xfId="0" applyFont="1"/>
    <xf numFmtId="0" fontId="5" fillId="2" borderId="0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/>
    <xf numFmtId="9" fontId="6" fillId="0" borderId="0" xfId="0" applyNumberFormat="1" applyFont="1"/>
    <xf numFmtId="0" fontId="0" fillId="0" borderId="0" xfId="0" applyBorder="1"/>
    <xf numFmtId="0" fontId="2" fillId="2" borderId="0" xfId="0" applyFont="1" applyFill="1" applyBorder="1"/>
    <xf numFmtId="0" fontId="16" fillId="0" borderId="0" xfId="0" applyFont="1" applyBorder="1" applyProtection="1"/>
    <xf numFmtId="0" fontId="16" fillId="0" borderId="0" xfId="0" applyFont="1" applyProtection="1"/>
    <xf numFmtId="0" fontId="0" fillId="0" borderId="0" xfId="0" applyAlignment="1" applyProtection="1"/>
    <xf numFmtId="0" fontId="0" fillId="0" borderId="0" xfId="0" applyProtection="1"/>
    <xf numFmtId="0" fontId="17" fillId="0" borderId="0" xfId="0" applyFont="1" applyAlignment="1" applyProtection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" fillId="4" borderId="0" xfId="0" applyFont="1" applyFill="1"/>
    <xf numFmtId="0" fontId="3" fillId="2" borderId="0" xfId="0" applyFont="1" applyFill="1" applyBorder="1"/>
    <xf numFmtId="0" fontId="5" fillId="2" borderId="0" xfId="0" applyFont="1" applyFill="1" applyBorder="1"/>
    <xf numFmtId="0" fontId="0" fillId="2" borderId="0" xfId="0" applyFill="1" applyBorder="1"/>
    <xf numFmtId="13" fontId="16" fillId="0" borderId="3" xfId="0" applyNumberFormat="1" applyFont="1" applyBorder="1" applyAlignment="1" applyProtection="1">
      <alignment horizontal="center"/>
      <protection locked="0"/>
    </xf>
    <xf numFmtId="165" fontId="6" fillId="0" borderId="0" xfId="0" applyNumberFormat="1" applyFont="1" applyBorder="1" applyAlignment="1" applyProtection="1">
      <alignment horizontal="right" vertical="top"/>
    </xf>
    <xf numFmtId="0" fontId="16" fillId="0" borderId="3" xfId="0" applyFont="1" applyBorder="1" applyAlignment="1" applyProtection="1">
      <alignment horizontal="center"/>
    </xf>
    <xf numFmtId="165" fontId="6" fillId="0" borderId="0" xfId="0" applyNumberFormat="1" applyFont="1" applyAlignment="1" applyProtection="1">
      <alignment horizontal="right" vertical="top"/>
    </xf>
    <xf numFmtId="0" fontId="16" fillId="5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16" fillId="4" borderId="3" xfId="0" applyFont="1" applyFill="1" applyBorder="1" applyAlignment="1" applyProtection="1"/>
    <xf numFmtId="0" fontId="16" fillId="7" borderId="0" xfId="0" applyFont="1" applyFill="1" applyBorder="1" applyAlignment="1" applyProtection="1">
      <alignment horizontal="center"/>
    </xf>
    <xf numFmtId="13" fontId="16" fillId="0" borderId="0" xfId="0" applyNumberFormat="1" applyFont="1" applyBorder="1" applyAlignment="1" applyProtection="1">
      <alignment horizontal="center"/>
      <protection locked="0"/>
    </xf>
    <xf numFmtId="165" fontId="6" fillId="0" borderId="0" xfId="0" applyNumberFormat="1" applyFont="1" applyAlignment="1" applyProtection="1">
      <alignment horizontal="center" vertical="top"/>
    </xf>
    <xf numFmtId="0" fontId="21" fillId="4" borderId="12" xfId="0" applyFont="1" applyFill="1" applyBorder="1" applyAlignment="1" applyProtection="1">
      <alignment vertical="center"/>
    </xf>
    <xf numFmtId="0" fontId="23" fillId="0" borderId="0" xfId="0" applyFont="1" applyBorder="1" applyAlignment="1" applyProtection="1">
      <alignment horizontal="center" vertical="center"/>
    </xf>
    <xf numFmtId="1" fontId="16" fillId="0" borderId="0" xfId="0" applyNumberFormat="1" applyFont="1" applyBorder="1" applyAlignment="1" applyProtection="1">
      <alignment horizontal="right" vertical="top"/>
    </xf>
    <xf numFmtId="0" fontId="6" fillId="0" borderId="0" xfId="0" applyNumberFormat="1" applyFont="1" applyBorder="1" applyAlignment="1" applyProtection="1">
      <alignment horizontal="right" vertical="top"/>
    </xf>
    <xf numFmtId="1" fontId="6" fillId="0" borderId="0" xfId="0" applyNumberFormat="1" applyFont="1" applyBorder="1" applyAlignment="1" applyProtection="1">
      <alignment horizontal="right" vertical="top"/>
    </xf>
    <xf numFmtId="0" fontId="16" fillId="0" borderId="0" xfId="0" applyFont="1" applyBorder="1" applyAlignment="1" applyProtection="1">
      <alignment horizontal="center" vertical="center"/>
    </xf>
    <xf numFmtId="2" fontId="6" fillId="0" borderId="0" xfId="0" applyNumberFormat="1" applyFont="1" applyBorder="1" applyAlignment="1" applyProtection="1">
      <alignment horizontal="center" vertical="top"/>
    </xf>
    <xf numFmtId="0" fontId="16" fillId="0" borderId="0" xfId="0" applyNumberFormat="1" applyFont="1" applyBorder="1" applyAlignment="1" applyProtection="1">
      <alignment horizontal="center"/>
    </xf>
    <xf numFmtId="0" fontId="16" fillId="7" borderId="28" xfId="0" applyFont="1" applyFill="1" applyBorder="1" applyAlignment="1" applyProtection="1">
      <alignment horizontal="center"/>
    </xf>
    <xf numFmtId="0" fontId="16" fillId="7" borderId="29" xfId="0" applyFont="1" applyFill="1" applyBorder="1" applyAlignment="1" applyProtection="1">
      <alignment horizontal="center"/>
    </xf>
    <xf numFmtId="1" fontId="16" fillId="0" borderId="28" xfId="0" applyNumberFormat="1" applyFont="1" applyBorder="1" applyAlignment="1" applyProtection="1">
      <alignment horizontal="center"/>
      <protection locked="0"/>
    </xf>
    <xf numFmtId="1" fontId="16" fillId="0" borderId="30" xfId="0" applyNumberFormat="1" applyFont="1" applyBorder="1" applyAlignment="1" applyProtection="1">
      <alignment horizontal="center"/>
      <protection locked="0"/>
    </xf>
    <xf numFmtId="13" fontId="16" fillId="0" borderId="31" xfId="0" applyNumberFormat="1" applyFont="1" applyBorder="1" applyAlignment="1" applyProtection="1">
      <alignment horizontal="center"/>
      <protection locked="0"/>
    </xf>
    <xf numFmtId="0" fontId="16" fillId="5" borderId="31" xfId="0" applyNumberFormat="1" applyFont="1" applyFill="1" applyBorder="1" applyAlignment="1" applyProtection="1">
      <alignment horizontal="center" vertical="center"/>
    </xf>
    <xf numFmtId="0" fontId="18" fillId="6" borderId="23" xfId="0" applyFont="1" applyFill="1" applyBorder="1" applyAlignment="1" applyProtection="1">
      <alignment vertical="center"/>
    </xf>
    <xf numFmtId="0" fontId="18" fillId="6" borderId="33" xfId="0" applyFont="1" applyFill="1" applyBorder="1" applyAlignment="1" applyProtection="1">
      <alignment vertical="center"/>
    </xf>
    <xf numFmtId="0" fontId="18" fillId="6" borderId="18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wrapText="1"/>
    </xf>
    <xf numFmtId="0" fontId="11" fillId="3" borderId="0" xfId="0" applyFont="1" applyFill="1" applyBorder="1" applyAlignment="1">
      <alignment horizontal="right"/>
    </xf>
    <xf numFmtId="0" fontId="10" fillId="3" borderId="0" xfId="0" applyFont="1" applyFill="1" applyBorder="1" applyAlignment="1">
      <alignment horizontal="right"/>
    </xf>
    <xf numFmtId="0" fontId="7" fillId="3" borderId="0" xfId="0" applyFont="1" applyFill="1" applyBorder="1" applyAlignment="1"/>
    <xf numFmtId="0" fontId="5" fillId="3" borderId="0" xfId="0" applyFont="1" applyFill="1" applyBorder="1" applyAlignment="1"/>
    <xf numFmtId="0" fontId="2" fillId="3" borderId="0" xfId="0" applyFont="1" applyFill="1" applyBorder="1" applyAlignment="1">
      <alignment horizontal="right"/>
    </xf>
    <xf numFmtId="0" fontId="0" fillId="0" borderId="0" xfId="0" applyBorder="1" applyAlignment="1"/>
    <xf numFmtId="164" fontId="12" fillId="2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wrapText="1"/>
    </xf>
    <xf numFmtId="0" fontId="16" fillId="0" borderId="28" xfId="0" applyNumberFormat="1" applyFont="1" applyBorder="1" applyAlignment="1" applyProtection="1">
      <alignment horizontal="center"/>
      <protection locked="0"/>
    </xf>
    <xf numFmtId="0" fontId="16" fillId="0" borderId="3" xfId="0" applyNumberFormat="1" applyFont="1" applyBorder="1" applyAlignment="1" applyProtection="1">
      <alignment horizontal="center"/>
      <protection locked="0"/>
    </xf>
    <xf numFmtId="0" fontId="16" fillId="0" borderId="30" xfId="0" applyNumberFormat="1" applyFont="1" applyBorder="1" applyAlignment="1" applyProtection="1">
      <alignment horizontal="center"/>
      <protection locked="0"/>
    </xf>
    <xf numFmtId="0" fontId="16" fillId="0" borderId="31" xfId="0" applyNumberFormat="1" applyFont="1" applyBorder="1" applyAlignment="1" applyProtection="1">
      <alignment horizontal="center"/>
      <protection locked="0"/>
    </xf>
    <xf numFmtId="0" fontId="16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 vertical="top"/>
    </xf>
    <xf numFmtId="1" fontId="0" fillId="0" borderId="0" xfId="0" applyNumberFormat="1" applyAlignment="1">
      <alignment horizontal="center"/>
    </xf>
    <xf numFmtId="1" fontId="22" fillId="0" borderId="0" xfId="0" applyNumberFormat="1" applyFont="1" applyBorder="1" applyAlignment="1" applyProtection="1">
      <alignment horizontal="center" vertical="top"/>
    </xf>
    <xf numFmtId="1" fontId="16" fillId="0" borderId="0" xfId="0" applyNumberFormat="1" applyFont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vertical="top"/>
    </xf>
    <xf numFmtId="1" fontId="11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13" fontId="16" fillId="0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0" xfId="0" applyNumberFormat="1" applyFont="1" applyBorder="1" applyAlignment="1" applyProtection="1">
      <alignment horizontal="center" vertical="top"/>
    </xf>
    <xf numFmtId="0" fontId="11" fillId="0" borderId="0" xfId="0" applyFont="1" applyFill="1" applyBorder="1" applyAlignment="1">
      <alignment horizontal="center"/>
    </xf>
    <xf numFmtId="0" fontId="21" fillId="4" borderId="28" xfId="0" applyFont="1" applyFill="1" applyBorder="1" applyAlignment="1" applyProtection="1">
      <alignment horizontal="center" vertical="center"/>
    </xf>
    <xf numFmtId="2" fontId="16" fillId="0" borderId="5" xfId="0" applyNumberFormat="1" applyFont="1" applyBorder="1" applyAlignment="1" applyProtection="1">
      <alignment horizontal="center"/>
      <protection hidden="1"/>
    </xf>
    <xf numFmtId="2" fontId="16" fillId="0" borderId="3" xfId="0" applyNumberFormat="1" applyFont="1" applyBorder="1" applyAlignment="1" applyProtection="1">
      <alignment horizontal="center"/>
    </xf>
    <xf numFmtId="1" fontId="16" fillId="0" borderId="3" xfId="0" applyNumberFormat="1" applyFont="1" applyBorder="1" applyAlignment="1" applyProtection="1">
      <alignment horizontal="center"/>
    </xf>
    <xf numFmtId="0" fontId="2" fillId="0" borderId="0" xfId="0" applyFont="1" applyBorder="1" applyAlignment="1"/>
    <xf numFmtId="0" fontId="10" fillId="3" borderId="52" xfId="0" applyFont="1" applyFill="1" applyBorder="1" applyAlignment="1">
      <alignment horizontal="right"/>
    </xf>
    <xf numFmtId="0" fontId="1" fillId="3" borderId="52" xfId="0" applyFont="1" applyFill="1" applyBorder="1"/>
    <xf numFmtId="0" fontId="2" fillId="3" borderId="52" xfId="0" applyFont="1" applyFill="1" applyBorder="1" applyAlignment="1">
      <alignment horizontal="right"/>
    </xf>
    <xf numFmtId="0" fontId="10" fillId="3" borderId="54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24" fillId="4" borderId="0" xfId="0" applyFont="1" applyFill="1" applyBorder="1"/>
    <xf numFmtId="0" fontId="25" fillId="4" borderId="0" xfId="0" applyFont="1" applyFill="1" applyBorder="1"/>
    <xf numFmtId="0" fontId="16" fillId="4" borderId="0" xfId="0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 vertical="center"/>
    </xf>
    <xf numFmtId="0" fontId="16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16" fillId="4" borderId="0" xfId="0" applyFont="1" applyFill="1" applyBorder="1"/>
    <xf numFmtId="0" fontId="16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16" fillId="3" borderId="0" xfId="0" applyFont="1" applyFill="1" applyBorder="1" applyAlignment="1">
      <alignment horizontal="right"/>
    </xf>
    <xf numFmtId="0" fontId="24" fillId="3" borderId="0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right"/>
    </xf>
    <xf numFmtId="0" fontId="25" fillId="4" borderId="0" xfId="0" applyFont="1" applyFill="1" applyBorder="1" applyAlignment="1"/>
    <xf numFmtId="0" fontId="24" fillId="4" borderId="56" xfId="0" applyFont="1" applyFill="1" applyBorder="1"/>
    <xf numFmtId="0" fontId="13" fillId="4" borderId="57" xfId="0" applyFont="1" applyFill="1" applyBorder="1"/>
    <xf numFmtId="0" fontId="24" fillId="4" borderId="58" xfId="0" applyFont="1" applyFill="1" applyBorder="1"/>
    <xf numFmtId="0" fontId="16" fillId="4" borderId="57" xfId="0" applyFont="1" applyFill="1" applyBorder="1"/>
    <xf numFmtId="0" fontId="24" fillId="4" borderId="57" xfId="0" applyFont="1" applyFill="1" applyBorder="1"/>
    <xf numFmtId="0" fontId="24" fillId="4" borderId="47" xfId="0" applyFont="1" applyFill="1" applyBorder="1"/>
    <xf numFmtId="0" fontId="25" fillId="4" borderId="47" xfId="0" applyFont="1" applyFill="1" applyBorder="1"/>
    <xf numFmtId="0" fontId="24" fillId="4" borderId="61" xfId="0" applyFont="1" applyFill="1" applyBorder="1"/>
    <xf numFmtId="0" fontId="16" fillId="4" borderId="57" xfId="0" applyFont="1" applyFill="1" applyBorder="1" applyAlignment="1">
      <alignment vertical="center"/>
    </xf>
    <xf numFmtId="0" fontId="16" fillId="4" borderId="58" xfId="0" applyFont="1" applyFill="1" applyBorder="1"/>
    <xf numFmtId="0" fontId="24" fillId="3" borderId="48" xfId="0" applyFont="1" applyFill="1" applyBorder="1"/>
    <xf numFmtId="0" fontId="24" fillId="3" borderId="62" xfId="0" applyFont="1" applyFill="1" applyBorder="1"/>
    <xf numFmtId="0" fontId="24" fillId="3" borderId="63" xfId="0" applyFont="1" applyFill="1" applyBorder="1"/>
    <xf numFmtId="0" fontId="16" fillId="3" borderId="63" xfId="0" applyFont="1" applyFill="1" applyBorder="1" applyAlignment="1">
      <alignment horizontal="right" vertical="center"/>
    </xf>
    <xf numFmtId="0" fontId="25" fillId="3" borderId="63" xfId="0" applyFont="1" applyFill="1" applyBorder="1"/>
    <xf numFmtId="0" fontId="16" fillId="3" borderId="63" xfId="0" applyFont="1" applyFill="1" applyBorder="1" applyAlignment="1">
      <alignment horizontal="right"/>
    </xf>
    <xf numFmtId="0" fontId="24" fillId="3" borderId="63" xfId="0" applyFont="1" applyFill="1" applyBorder="1" applyAlignment="1">
      <alignment horizontal="center"/>
    </xf>
    <xf numFmtId="0" fontId="24" fillId="3" borderId="64" xfId="0" applyFont="1" applyFill="1" applyBorder="1"/>
    <xf numFmtId="0" fontId="11" fillId="3" borderId="52" xfId="0" applyFont="1" applyFill="1" applyBorder="1" applyAlignment="1">
      <alignment horizontal="right"/>
    </xf>
    <xf numFmtId="0" fontId="19" fillId="3" borderId="52" xfId="0" applyFont="1" applyFill="1" applyBorder="1" applyAlignment="1">
      <alignment horizontal="right"/>
    </xf>
    <xf numFmtId="0" fontId="21" fillId="4" borderId="40" xfId="0" applyFont="1" applyFill="1" applyBorder="1" applyAlignment="1" applyProtection="1">
      <alignment horizontal="center" vertical="center"/>
    </xf>
    <xf numFmtId="0" fontId="6" fillId="0" borderId="0" xfId="0" applyFont="1" applyFill="1"/>
    <xf numFmtId="0" fontId="0" fillId="0" borderId="0" xfId="0" applyFill="1"/>
    <xf numFmtId="9" fontId="0" fillId="0" borderId="0" xfId="0" applyNumberFormat="1" applyAlignment="1">
      <alignment horizontal="left"/>
    </xf>
    <xf numFmtId="0" fontId="6" fillId="0" borderId="0" xfId="0" applyFont="1" applyFill="1" applyBorder="1"/>
    <xf numFmtId="0" fontId="0" fillId="0" borderId="0" xfId="0" applyFill="1" applyBorder="1"/>
    <xf numFmtId="0" fontId="6" fillId="0" borderId="0" xfId="0" applyFont="1" applyBorder="1"/>
    <xf numFmtId="0" fontId="11" fillId="2" borderId="0" xfId="0" applyFont="1" applyFill="1" applyBorder="1" applyAlignment="1">
      <alignment horizontal="left"/>
    </xf>
    <xf numFmtId="0" fontId="27" fillId="4" borderId="57" xfId="0" applyFont="1" applyFill="1" applyBorder="1"/>
    <xf numFmtId="0" fontId="2" fillId="0" borderId="8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/>
      <protection locked="0"/>
    </xf>
    <xf numFmtId="0" fontId="16" fillId="0" borderId="0" xfId="0" applyNumberFormat="1" applyFont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>
      <protection locked="0"/>
    </xf>
    <xf numFmtId="0" fontId="24" fillId="2" borderId="29" xfId="0" applyFont="1" applyFill="1" applyBorder="1" applyProtection="1">
      <protection locked="0"/>
    </xf>
    <xf numFmtId="0" fontId="24" fillId="2" borderId="32" xfId="0" applyFont="1" applyFill="1" applyBorder="1" applyProtection="1">
      <protection locked="0"/>
    </xf>
    <xf numFmtId="0" fontId="16" fillId="0" borderId="3" xfId="0" applyFont="1" applyBorder="1" applyAlignment="1" applyProtection="1">
      <protection locked="0"/>
    </xf>
    <xf numFmtId="0" fontId="28" fillId="0" borderId="0" xfId="0" applyFont="1"/>
    <xf numFmtId="0" fontId="16" fillId="7" borderId="0" xfId="0" applyFont="1" applyFill="1" applyBorder="1" applyAlignment="1" applyProtection="1">
      <alignment horizontal="center"/>
    </xf>
    <xf numFmtId="0" fontId="16" fillId="7" borderId="12" xfId="0" applyFont="1" applyFill="1" applyBorder="1" applyAlignment="1" applyProtection="1">
      <alignment horizontal="center"/>
    </xf>
    <xf numFmtId="0" fontId="16" fillId="4" borderId="14" xfId="0" applyFont="1" applyFill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vertical="top"/>
    </xf>
    <xf numFmtId="0" fontId="16" fillId="4" borderId="3" xfId="0" applyFont="1" applyFill="1" applyBorder="1" applyAlignment="1" applyProtection="1">
      <alignment horizontal="center"/>
    </xf>
    <xf numFmtId="1" fontId="16" fillId="5" borderId="31" xfId="0" applyNumberFormat="1" applyFont="1" applyFill="1" applyBorder="1" applyAlignment="1" applyProtection="1">
      <alignment horizontal="center"/>
      <protection hidden="1"/>
    </xf>
    <xf numFmtId="1" fontId="16" fillId="5" borderId="3" xfId="0" applyNumberFormat="1" applyFont="1" applyFill="1" applyBorder="1" applyAlignment="1" applyProtection="1">
      <alignment horizontal="center"/>
      <protection hidden="1"/>
    </xf>
    <xf numFmtId="0" fontId="16" fillId="7" borderId="3" xfId="0" applyFont="1" applyFill="1" applyBorder="1" applyAlignment="1" applyProtection="1">
      <alignment horizontal="center"/>
    </xf>
    <xf numFmtId="0" fontId="16" fillId="7" borderId="12" xfId="0" applyFont="1" applyFill="1" applyBorder="1" applyAlignment="1" applyProtection="1">
      <alignment horizontal="center"/>
    </xf>
    <xf numFmtId="0" fontId="16" fillId="7" borderId="14" xfId="0" applyFont="1" applyFill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wrapText="1"/>
    </xf>
    <xf numFmtId="0" fontId="12" fillId="3" borderId="48" xfId="0" applyFont="1" applyFill="1" applyBorder="1" applyAlignment="1">
      <alignment horizontal="right"/>
    </xf>
    <xf numFmtId="0" fontId="12" fillId="3" borderId="0" xfId="0" applyFont="1" applyFill="1" applyBorder="1" applyAlignment="1">
      <alignment horizontal="right"/>
    </xf>
    <xf numFmtId="0" fontId="18" fillId="6" borderId="0" xfId="0" applyFont="1" applyFill="1" applyAlignment="1" applyProtection="1">
      <alignment horizontal="center" vertical="center"/>
    </xf>
    <xf numFmtId="0" fontId="18" fillId="6" borderId="0" xfId="0" applyFont="1" applyFill="1" applyBorder="1" applyAlignment="1" applyProtection="1">
      <alignment horizontal="center" vertical="center"/>
    </xf>
    <xf numFmtId="0" fontId="12" fillId="3" borderId="51" xfId="0" applyFont="1" applyFill="1" applyBorder="1" applyAlignment="1">
      <alignment horizontal="right"/>
    </xf>
    <xf numFmtId="0" fontId="12" fillId="3" borderId="52" xfId="0" applyFont="1" applyFill="1" applyBorder="1" applyAlignment="1">
      <alignment horizontal="right"/>
    </xf>
    <xf numFmtId="0" fontId="3" fillId="2" borderId="13" xfId="0" applyFont="1" applyFill="1" applyBorder="1" applyAlignment="1" applyProtection="1">
      <alignment horizontal="left"/>
      <protection locked="0"/>
    </xf>
    <xf numFmtId="0" fontId="3" fillId="2" borderId="50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50" xfId="0" applyFont="1" applyFill="1" applyBorder="1" applyAlignment="1" applyProtection="1">
      <alignment horizontal="left"/>
      <protection locked="0"/>
    </xf>
    <xf numFmtId="0" fontId="25" fillId="2" borderId="8" xfId="0" applyFont="1" applyFill="1" applyBorder="1" applyAlignment="1" applyProtection="1">
      <alignment horizontal="center"/>
      <protection locked="0"/>
    </xf>
    <xf numFmtId="0" fontId="25" fillId="2" borderId="59" xfId="0" applyFont="1" applyFill="1" applyBorder="1" applyAlignment="1" applyProtection="1">
      <alignment horizontal="center"/>
      <protection locked="0"/>
    </xf>
    <xf numFmtId="0" fontId="25" fillId="2" borderId="8" xfId="0" applyFont="1" applyFill="1" applyBorder="1" applyAlignment="1" applyProtection="1">
      <alignment horizontal="left"/>
      <protection locked="0"/>
    </xf>
    <xf numFmtId="0" fontId="25" fillId="2" borderId="59" xfId="0" applyFont="1" applyFill="1" applyBorder="1" applyAlignment="1" applyProtection="1">
      <alignment horizontal="left"/>
      <protection locked="0"/>
    </xf>
    <xf numFmtId="0" fontId="18" fillId="6" borderId="8" xfId="0" applyFont="1" applyFill="1" applyBorder="1" applyAlignment="1" applyProtection="1">
      <alignment horizontal="center" vertical="center"/>
    </xf>
    <xf numFmtId="0" fontId="12" fillId="3" borderId="53" xfId="0" applyFont="1" applyFill="1" applyBorder="1" applyAlignment="1">
      <alignment horizontal="right"/>
    </xf>
    <xf numFmtId="0" fontId="12" fillId="3" borderId="54" xfId="0" applyFont="1" applyFill="1" applyBorder="1" applyAlignment="1">
      <alignment horizontal="right"/>
    </xf>
    <xf numFmtId="14" fontId="3" fillId="2" borderId="55" xfId="0" applyNumberFormat="1" applyFont="1" applyFill="1" applyBorder="1" applyAlignment="1" applyProtection="1">
      <alignment horizontal="left"/>
      <protection locked="0"/>
    </xf>
    <xf numFmtId="0" fontId="3" fillId="2" borderId="55" xfId="0" applyFont="1" applyFill="1" applyBorder="1" applyAlignment="1" applyProtection="1">
      <alignment horizontal="left"/>
      <protection locked="0"/>
    </xf>
    <xf numFmtId="0" fontId="18" fillId="6" borderId="25" xfId="0" applyFont="1" applyFill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</xf>
    <xf numFmtId="0" fontId="16" fillId="0" borderId="27" xfId="0" applyFont="1" applyBorder="1" applyAlignment="1" applyProtection="1">
      <alignment horizontal="center" vertical="center"/>
    </xf>
    <xf numFmtId="0" fontId="18" fillId="6" borderId="23" xfId="0" applyFont="1" applyFill="1" applyBorder="1" applyAlignment="1" applyProtection="1">
      <alignment horizontal="center" vertical="center"/>
    </xf>
    <xf numFmtId="0" fontId="0" fillId="0" borderId="33" xfId="0" applyBorder="1" applyAlignment="1"/>
    <xf numFmtId="0" fontId="0" fillId="0" borderId="34" xfId="0" applyBorder="1" applyAlignment="1"/>
    <xf numFmtId="0" fontId="18" fillId="6" borderId="26" xfId="0" applyFont="1" applyFill="1" applyBorder="1" applyAlignment="1" applyProtection="1">
      <alignment horizontal="center" vertical="center"/>
    </xf>
    <xf numFmtId="0" fontId="0" fillId="0" borderId="27" xfId="0" applyBorder="1" applyAlignment="1"/>
    <xf numFmtId="0" fontId="26" fillId="9" borderId="60" xfId="0" applyFont="1" applyFill="1" applyBorder="1" applyAlignment="1">
      <alignment horizontal="center"/>
    </xf>
    <xf numFmtId="0" fontId="26" fillId="9" borderId="47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/>
    </xf>
    <xf numFmtId="0" fontId="16" fillId="0" borderId="13" xfId="0" applyFont="1" applyBorder="1" applyAlignment="1" applyProtection="1">
      <alignment horizontal="left"/>
    </xf>
    <xf numFmtId="0" fontId="16" fillId="0" borderId="14" xfId="0" applyFont="1" applyBorder="1" applyAlignment="1" applyProtection="1">
      <alignment horizontal="left"/>
    </xf>
    <xf numFmtId="0" fontId="18" fillId="6" borderId="17" xfId="0" applyFont="1" applyFill="1" applyBorder="1" applyAlignment="1" applyProtection="1">
      <alignment horizontal="center" vertical="center"/>
    </xf>
    <xf numFmtId="0" fontId="18" fillId="6" borderId="18" xfId="0" applyFont="1" applyFill="1" applyBorder="1" applyAlignment="1" applyProtection="1">
      <alignment horizontal="center" vertical="center"/>
    </xf>
    <xf numFmtId="0" fontId="18" fillId="6" borderId="39" xfId="0" applyFont="1" applyFill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wrapText="1"/>
    </xf>
    <xf numFmtId="1" fontId="16" fillId="5" borderId="12" xfId="0" applyNumberFormat="1" applyFont="1" applyFill="1" applyBorder="1" applyAlignment="1" applyProtection="1">
      <alignment horizontal="center"/>
      <protection hidden="1"/>
    </xf>
    <xf numFmtId="1" fontId="16" fillId="5" borderId="35" xfId="0" applyNumberFormat="1" applyFont="1" applyFill="1" applyBorder="1" applyAlignment="1" applyProtection="1">
      <alignment horizontal="center"/>
      <protection hidden="1"/>
    </xf>
    <xf numFmtId="0" fontId="16" fillId="8" borderId="12" xfId="0" applyFont="1" applyFill="1" applyBorder="1" applyAlignment="1" applyProtection="1">
      <alignment horizontal="center"/>
    </xf>
    <xf numFmtId="0" fontId="21" fillId="4" borderId="14" xfId="0" applyFont="1" applyFill="1" applyBorder="1" applyAlignment="1" applyProtection="1">
      <alignment horizontal="center" vertical="center"/>
    </xf>
    <xf numFmtId="0" fontId="16" fillId="7" borderId="3" xfId="0" applyFont="1" applyFill="1" applyBorder="1" applyAlignment="1" applyProtection="1">
      <alignment horizontal="center"/>
    </xf>
    <xf numFmtId="0" fontId="16" fillId="0" borderId="3" xfId="0" applyFont="1" applyBorder="1" applyAlignment="1" applyProtection="1">
      <alignment horizontal="center"/>
      <protection locked="0"/>
    </xf>
    <xf numFmtId="0" fontId="18" fillId="6" borderId="33" xfId="0" applyFont="1" applyFill="1" applyBorder="1" applyAlignment="1" applyProtection="1">
      <alignment horizontal="center" vertical="center"/>
    </xf>
    <xf numFmtId="0" fontId="18" fillId="6" borderId="34" xfId="0" applyFont="1" applyFill="1" applyBorder="1" applyAlignment="1" applyProtection="1">
      <alignment horizontal="center" vertical="center"/>
    </xf>
    <xf numFmtId="0" fontId="16" fillId="4" borderId="3" xfId="0" applyFont="1" applyFill="1" applyBorder="1" applyAlignment="1" applyProtection="1">
      <alignment horizontal="center"/>
    </xf>
    <xf numFmtId="0" fontId="16" fillId="8" borderId="0" xfId="0" applyFont="1" applyFill="1" applyBorder="1" applyAlignment="1" applyProtection="1">
      <alignment horizontal="center" vertical="center" wrapText="1"/>
    </xf>
    <xf numFmtId="0" fontId="16" fillId="8" borderId="43" xfId="0" applyFont="1" applyFill="1" applyBorder="1" applyAlignment="1" applyProtection="1">
      <alignment horizontal="center" vertical="center" wrapText="1"/>
    </xf>
    <xf numFmtId="0" fontId="16" fillId="8" borderId="3" xfId="0" applyFont="1" applyFill="1" applyBorder="1" applyAlignment="1" applyProtection="1">
      <alignment horizontal="center"/>
    </xf>
    <xf numFmtId="0" fontId="21" fillId="4" borderId="45" xfId="0" applyFont="1" applyFill="1" applyBorder="1" applyAlignment="1" applyProtection="1">
      <alignment horizontal="center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5" fillId="9" borderId="18" xfId="0" applyFont="1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5" fillId="9" borderId="4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165" fontId="6" fillId="0" borderId="0" xfId="0" applyNumberFormat="1" applyFont="1" applyBorder="1" applyAlignment="1" applyProtection="1">
      <alignment horizontal="center" vertical="top"/>
    </xf>
    <xf numFmtId="0" fontId="21" fillId="4" borderId="21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 applyProtection="1">
      <alignment horizontal="center"/>
    </xf>
    <xf numFmtId="0" fontId="18" fillId="6" borderId="0" xfId="0" applyFont="1" applyFill="1" applyAlignment="1" applyProtection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27" fillId="4" borderId="57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2" borderId="49" xfId="0" applyFont="1" applyFill="1" applyBorder="1" applyAlignment="1" applyProtection="1">
      <alignment horizontal="left"/>
      <protection locked="0"/>
    </xf>
    <xf numFmtId="0" fontId="18" fillId="6" borderId="65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18" fillId="2" borderId="12" xfId="0" applyFont="1" applyFill="1" applyBorder="1" applyAlignment="1" applyProtection="1">
      <alignment horizontal="center" vertical="center"/>
    </xf>
    <xf numFmtId="0" fontId="18" fillId="2" borderId="14" xfId="0" applyFont="1" applyFill="1" applyBorder="1" applyAlignment="1" applyProtection="1">
      <alignment horizontal="center" vertical="center"/>
    </xf>
    <xf numFmtId="0" fontId="31" fillId="2" borderId="13" xfId="0" applyFont="1" applyFill="1" applyBorder="1" applyAlignment="1">
      <alignment horizontal="left"/>
    </xf>
    <xf numFmtId="0" fontId="31" fillId="2" borderId="8" xfId="0" applyFont="1" applyFill="1" applyBorder="1" applyAlignment="1">
      <alignment horizontal="left"/>
    </xf>
    <xf numFmtId="0" fontId="31" fillId="2" borderId="59" xfId="0" applyFont="1" applyFill="1" applyBorder="1" applyAlignment="1">
      <alignment horizontal="left"/>
    </xf>
    <xf numFmtId="0" fontId="27" fillId="4" borderId="57" xfId="0" applyFont="1" applyFill="1" applyBorder="1" applyAlignment="1">
      <alignment vertical="center"/>
    </xf>
    <xf numFmtId="0" fontId="24" fillId="2" borderId="8" xfId="0" applyFont="1" applyFill="1" applyBorder="1" applyAlignment="1">
      <alignment horizontal="center"/>
    </xf>
    <xf numFmtId="0" fontId="24" fillId="2" borderId="66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" fillId="0" borderId="8" xfId="0" applyFont="1" applyBorder="1" applyAlignment="1" applyProtection="1">
      <alignment horizontal="center"/>
      <protection locked="0"/>
    </xf>
    <xf numFmtId="0" fontId="31" fillId="2" borderId="67" xfId="0" applyFont="1" applyFill="1" applyBorder="1" applyAlignment="1">
      <alignment horizontal="left"/>
    </xf>
    <xf numFmtId="0" fontId="31" fillId="2" borderId="68" xfId="0" applyFont="1" applyFill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/>
    <xf numFmtId="0" fontId="6" fillId="0" borderId="3" xfId="0" applyFont="1" applyBorder="1"/>
    <xf numFmtId="0" fontId="6" fillId="0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8" fillId="6" borderId="69" xfId="0" applyFont="1" applyFill="1" applyBorder="1" applyAlignment="1" applyProtection="1">
      <alignment horizontal="center" vertical="center"/>
    </xf>
    <xf numFmtId="0" fontId="16" fillId="0" borderId="7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7" borderId="25" xfId="0" applyFont="1" applyFill="1" applyBorder="1" applyAlignment="1" applyProtection="1">
      <alignment horizontal="center"/>
    </xf>
    <xf numFmtId="0" fontId="16" fillId="7" borderId="26" xfId="0" applyFont="1" applyFill="1" applyBorder="1" applyAlignment="1" applyProtection="1">
      <alignment horizontal="center"/>
    </xf>
    <xf numFmtId="0" fontId="16" fillId="7" borderId="27" xfId="0" applyFont="1" applyFill="1" applyBorder="1" applyAlignment="1" applyProtection="1">
      <alignment horizontal="center"/>
    </xf>
    <xf numFmtId="0" fontId="16" fillId="0" borderId="28" xfId="0" applyNumberFormat="1" applyFont="1" applyBorder="1" applyAlignment="1" applyProtection="1">
      <alignment horizontal="center" vertical="center"/>
      <protection locked="0"/>
    </xf>
    <xf numFmtId="1" fontId="16" fillId="0" borderId="29" xfId="0" applyNumberFormat="1" applyFont="1" applyBorder="1" applyAlignment="1" applyProtection="1">
      <alignment horizontal="center"/>
      <protection locked="0"/>
    </xf>
    <xf numFmtId="13" fontId="16" fillId="0" borderId="28" xfId="0" applyNumberFormat="1" applyFont="1" applyBorder="1" applyAlignment="1" applyProtection="1">
      <alignment horizontal="center"/>
      <protection locked="0"/>
    </xf>
    <xf numFmtId="13" fontId="16" fillId="0" borderId="30" xfId="0" applyNumberFormat="1" applyFont="1" applyBorder="1" applyAlignment="1" applyProtection="1">
      <alignment horizontal="center"/>
      <protection locked="0"/>
    </xf>
    <xf numFmtId="1" fontId="16" fillId="0" borderId="32" xfId="0" applyNumberFormat="1" applyFont="1" applyBorder="1" applyAlignment="1" applyProtection="1">
      <alignment horizontal="center"/>
      <protection locked="0"/>
    </xf>
    <xf numFmtId="0" fontId="27" fillId="4" borderId="0" xfId="0" applyFont="1" applyFill="1" applyBorder="1" applyAlignment="1">
      <alignment horizontal="right"/>
    </xf>
    <xf numFmtId="0" fontId="16" fillId="7" borderId="29" xfId="0" applyFont="1" applyFill="1" applyBorder="1" applyAlignment="1" applyProtection="1">
      <alignment horizontal="center"/>
    </xf>
    <xf numFmtId="0" fontId="16" fillId="7" borderId="30" xfId="0" applyFont="1" applyFill="1" applyBorder="1" applyAlignment="1" applyProtection="1">
      <alignment horizontal="center"/>
    </xf>
    <xf numFmtId="0" fontId="16" fillId="7" borderId="31" xfId="0" applyFont="1" applyFill="1" applyBorder="1" applyAlignment="1" applyProtection="1">
      <alignment horizontal="center"/>
    </xf>
    <xf numFmtId="0" fontId="16" fillId="7" borderId="32" xfId="0" applyFont="1" applyFill="1" applyBorder="1" applyAlignment="1" applyProtection="1">
      <alignment horizontal="center"/>
    </xf>
    <xf numFmtId="164" fontId="33" fillId="2" borderId="0" xfId="0" applyNumberFormat="1" applyFont="1" applyFill="1" applyBorder="1" applyAlignment="1">
      <alignment horizontal="center"/>
    </xf>
    <xf numFmtId="0" fontId="16" fillId="7" borderId="21" xfId="0" applyFont="1" applyFill="1" applyBorder="1" applyAlignment="1" applyProtection="1"/>
    <xf numFmtId="0" fontId="5" fillId="4" borderId="3" xfId="0" applyFont="1" applyFill="1" applyBorder="1" applyAlignment="1">
      <alignment horizontal="center"/>
    </xf>
    <xf numFmtId="0" fontId="16" fillId="7" borderId="3" xfId="0" applyFont="1" applyFill="1" applyBorder="1" applyAlignment="1" applyProtection="1"/>
    <xf numFmtId="0" fontId="19" fillId="2" borderId="3" xfId="0" applyFont="1" applyFill="1" applyBorder="1" applyAlignment="1">
      <alignment horizontal="center"/>
    </xf>
    <xf numFmtId="0" fontId="16" fillId="7" borderId="28" xfId="0" applyFont="1" applyFill="1" applyBorder="1" applyAlignment="1" applyProtection="1"/>
    <xf numFmtId="0" fontId="16" fillId="7" borderId="30" xfId="0" applyFont="1" applyFill="1" applyBorder="1" applyAlignment="1" applyProtection="1"/>
    <xf numFmtId="0" fontId="16" fillId="7" borderId="31" xfId="0" applyFont="1" applyFill="1" applyBorder="1" applyAlignment="1" applyProtection="1">
      <alignment horizontal="center"/>
    </xf>
    <xf numFmtId="0" fontId="5" fillId="4" borderId="31" xfId="0" applyFont="1" applyFill="1" applyBorder="1" applyAlignment="1">
      <alignment horizontal="center"/>
    </xf>
    <xf numFmtId="0" fontId="16" fillId="8" borderId="3" xfId="0" applyFont="1" applyFill="1" applyBorder="1" applyAlignment="1" applyProtection="1"/>
    <xf numFmtId="0" fontId="14" fillId="0" borderId="3" xfId="0" applyFont="1" applyBorder="1" applyAlignment="1" applyProtection="1"/>
    <xf numFmtId="0" fontId="16" fillId="8" borderId="29" xfId="0" applyFont="1" applyFill="1" applyBorder="1" applyAlignment="1" applyProtection="1">
      <alignment horizontal="center" wrapText="1"/>
    </xf>
    <xf numFmtId="0" fontId="14" fillId="0" borderId="31" xfId="0" applyFont="1" applyBorder="1" applyAlignment="1" applyProtection="1"/>
    <xf numFmtId="0" fontId="6" fillId="0" borderId="3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/>
    </xf>
    <xf numFmtId="0" fontId="30" fillId="2" borderId="8" xfId="0" applyFont="1" applyFill="1" applyBorder="1" applyAlignment="1">
      <alignment horizontal="center"/>
    </xf>
    <xf numFmtId="0" fontId="32" fillId="4" borderId="0" xfId="0" applyFont="1" applyFill="1" applyBorder="1"/>
    <xf numFmtId="0" fontId="30" fillId="2" borderId="13" xfId="0" applyFont="1" applyFill="1" applyBorder="1" applyAlignment="1">
      <alignment horizontal="left"/>
    </xf>
    <xf numFmtId="0" fontId="32" fillId="4" borderId="0" xfId="0" applyFont="1" applyFill="1" applyBorder="1" applyAlignment="1">
      <alignment horizontal="right" vertical="center"/>
    </xf>
    <xf numFmtId="0" fontId="30" fillId="2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left"/>
    </xf>
    <xf numFmtId="0" fontId="27" fillId="4" borderId="0" xfId="0" applyFont="1" applyFill="1" applyBorder="1" applyAlignment="1">
      <alignment horizontal="right" vertical="center"/>
    </xf>
    <xf numFmtId="0" fontId="30" fillId="2" borderId="59" xfId="0" applyFont="1" applyFill="1" applyBorder="1" applyProtection="1">
      <protection locked="0"/>
    </xf>
    <xf numFmtId="0" fontId="32" fillId="4" borderId="58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left"/>
    </xf>
    <xf numFmtId="0" fontId="30" fillId="2" borderId="59" xfId="0" applyFont="1" applyFill="1" applyBorder="1" applyAlignment="1">
      <alignment horizontal="left"/>
    </xf>
    <xf numFmtId="0" fontId="30" fillId="0" borderId="3" xfId="0" applyFont="1" applyBorder="1" applyAlignment="1" applyProtection="1">
      <alignment horizontal="center"/>
      <protection locked="0"/>
    </xf>
    <xf numFmtId="0" fontId="30" fillId="0" borderId="29" xfId="0" applyFont="1" applyBorder="1" applyAlignment="1" applyProtection="1"/>
    <xf numFmtId="0" fontId="6" fillId="8" borderId="10" xfId="0" applyFont="1" applyFill="1" applyBorder="1" applyAlignment="1" applyProtection="1">
      <alignment horizontal="center" wrapText="1"/>
    </xf>
    <xf numFmtId="0" fontId="6" fillId="8" borderId="7" xfId="0" applyFont="1" applyFill="1" applyBorder="1" applyAlignment="1" applyProtection="1">
      <alignment horizontal="center" wrapText="1"/>
    </xf>
    <xf numFmtId="0" fontId="6" fillId="8" borderId="9" xfId="0" applyFont="1" applyFill="1" applyBorder="1" applyAlignment="1" applyProtection="1">
      <alignment horizontal="center" wrapText="1"/>
    </xf>
    <xf numFmtId="0" fontId="6" fillId="8" borderId="2" xfId="0" applyFont="1" applyFill="1" applyBorder="1" applyAlignment="1" applyProtection="1">
      <alignment horizontal="center" wrapText="1"/>
    </xf>
    <xf numFmtId="0" fontId="30" fillId="0" borderId="31" xfId="0" applyFont="1" applyBorder="1" applyAlignment="1" applyProtection="1">
      <alignment horizontal="center"/>
      <protection locked="0"/>
    </xf>
    <xf numFmtId="0" fontId="30" fillId="0" borderId="32" xfId="0" applyFont="1" applyBorder="1" applyAlignment="1" applyProtection="1"/>
    <xf numFmtId="13" fontId="16" fillId="0" borderId="21" xfId="0" applyNumberFormat="1" applyFont="1" applyBorder="1" applyAlignment="1" applyProtection="1">
      <protection locked="0"/>
    </xf>
    <xf numFmtId="13" fontId="16" fillId="0" borderId="11" xfId="0" applyNumberFormat="1" applyFont="1" applyBorder="1" applyAlignment="1" applyProtection="1">
      <protection locked="0"/>
    </xf>
    <xf numFmtId="1" fontId="22" fillId="0" borderId="1" xfId="0" applyNumberFormat="1" applyFont="1" applyBorder="1" applyAlignment="1" applyProtection="1">
      <alignment horizontal="center" vertical="top"/>
    </xf>
    <xf numFmtId="0" fontId="34" fillId="4" borderId="21" xfId="0" applyFont="1" applyFill="1" applyBorder="1" applyAlignment="1" applyProtection="1">
      <alignment horizontal="center" vertical="center"/>
    </xf>
    <xf numFmtId="0" fontId="34" fillId="4" borderId="14" xfId="0" applyFont="1" applyFill="1" applyBorder="1" applyAlignment="1" applyProtection="1">
      <alignment horizontal="center" vertical="center"/>
    </xf>
    <xf numFmtId="0" fontId="35" fillId="0" borderId="29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16" fillId="0" borderId="22" xfId="0" applyFont="1" applyBorder="1" applyAlignment="1" applyProtection="1">
      <alignment horizontal="center" vertical="center"/>
    </xf>
    <xf numFmtId="0" fontId="25" fillId="0" borderId="12" xfId="0" applyFont="1" applyBorder="1" applyAlignment="1" applyProtection="1">
      <alignment horizontal="center" vertical="center"/>
    </xf>
    <xf numFmtId="0" fontId="25" fillId="0" borderId="22" xfId="0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13" fontId="16" fillId="0" borderId="3" xfId="0" applyNumberFormat="1" applyFont="1" applyBorder="1" applyAlignment="1" applyProtection="1">
      <protection locked="0"/>
    </xf>
    <xf numFmtId="13" fontId="16" fillId="0" borderId="3" xfId="0" applyNumberFormat="1" applyFont="1" applyBorder="1" applyAlignment="1" applyProtection="1">
      <alignment horizontal="center"/>
      <protection locked="0"/>
    </xf>
    <xf numFmtId="13" fontId="16" fillId="0" borderId="28" xfId="0" applyNumberFormat="1" applyFont="1" applyBorder="1" applyAlignment="1" applyProtection="1">
      <protection locked="0"/>
    </xf>
    <xf numFmtId="13" fontId="16" fillId="0" borderId="30" xfId="0" applyNumberFormat="1" applyFont="1" applyBorder="1" applyAlignment="1" applyProtection="1">
      <protection locked="0"/>
    </xf>
    <xf numFmtId="13" fontId="16" fillId="0" borderId="31" xfId="0" applyNumberFormat="1" applyFont="1" applyBorder="1" applyAlignment="1" applyProtection="1">
      <alignment horizontal="center"/>
      <protection locked="0"/>
    </xf>
    <xf numFmtId="1" fontId="16" fillId="0" borderId="3" xfId="0" applyNumberFormat="1" applyFont="1" applyBorder="1" applyAlignment="1" applyProtection="1">
      <alignment horizontal="center"/>
      <protection locked="0"/>
    </xf>
    <xf numFmtId="0" fontId="19" fillId="4" borderId="72" xfId="0" applyFont="1" applyFill="1" applyBorder="1" applyAlignment="1">
      <alignment horizontal="center"/>
    </xf>
    <xf numFmtId="0" fontId="19" fillId="4" borderId="34" xfId="0" applyFont="1" applyFill="1" applyBorder="1" applyAlignment="1">
      <alignment horizontal="center"/>
    </xf>
    <xf numFmtId="0" fontId="18" fillId="6" borderId="24" xfId="0" applyFont="1" applyFill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35" fillId="0" borderId="12" xfId="0" applyFont="1" applyBorder="1" applyAlignment="1" applyProtection="1">
      <alignment horizontal="center" vertical="center"/>
    </xf>
    <xf numFmtId="0" fontId="35" fillId="0" borderId="22" xfId="0" applyFont="1" applyBorder="1" applyAlignment="1" applyProtection="1">
      <alignment horizontal="center" vertical="center"/>
    </xf>
    <xf numFmtId="0" fontId="30" fillId="0" borderId="12" xfId="0" applyFont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center" vertical="center"/>
    </xf>
    <xf numFmtId="0" fontId="16" fillId="0" borderId="28" xfId="0" applyFont="1" applyBorder="1" applyAlignment="1" applyProtection="1">
      <protection locked="0"/>
    </xf>
    <xf numFmtId="0" fontId="16" fillId="0" borderId="30" xfId="0" applyFont="1" applyBorder="1" applyAlignment="1" applyProtection="1">
      <protection locked="0"/>
    </xf>
    <xf numFmtId="0" fontId="30" fillId="0" borderId="3" xfId="0" applyFont="1" applyBorder="1" applyAlignment="1" applyProtection="1">
      <alignment horizontal="center" vertical="center"/>
    </xf>
    <xf numFmtId="0" fontId="30" fillId="0" borderId="29" xfId="0" applyFont="1" applyBorder="1" applyAlignment="1" applyProtection="1">
      <alignment horizontal="center" vertical="center"/>
    </xf>
    <xf numFmtId="0" fontId="16" fillId="7" borderId="9" xfId="0" applyFont="1" applyFill="1" applyBorder="1" applyAlignment="1" applyProtection="1">
      <alignment horizontal="center"/>
    </xf>
    <xf numFmtId="0" fontId="21" fillId="4" borderId="7" xfId="0" applyFont="1" applyFill="1" applyBorder="1" applyAlignment="1" applyProtection="1">
      <alignment horizontal="center" vertical="center" wrapText="1"/>
    </xf>
    <xf numFmtId="0" fontId="23" fillId="0" borderId="6" xfId="0" applyFont="1" applyBorder="1" applyAlignment="1" applyProtection="1">
      <alignment horizontal="center" vertical="center"/>
    </xf>
    <xf numFmtId="0" fontId="2" fillId="0" borderId="3" xfId="0" applyFont="1" applyFill="1" applyBorder="1"/>
    <xf numFmtId="1" fontId="6" fillId="0" borderId="4" xfId="0" applyNumberFormat="1" applyFont="1" applyBorder="1" applyAlignment="1" applyProtection="1">
      <alignment horizontal="center" vertical="top"/>
    </xf>
    <xf numFmtId="0" fontId="27" fillId="7" borderId="3" xfId="0" applyFont="1" applyFill="1" applyBorder="1" applyAlignment="1" applyProtection="1"/>
    <xf numFmtId="0" fontId="27" fillId="7" borderId="3" xfId="0" applyFont="1" applyFill="1" applyBorder="1" applyAlignment="1" applyProtection="1">
      <alignment horizontal="center"/>
    </xf>
    <xf numFmtId="0" fontId="16" fillId="0" borderId="12" xfId="0" applyFont="1" applyFill="1" applyBorder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center"/>
      <protection locked="0"/>
    </xf>
    <xf numFmtId="0" fontId="21" fillId="4" borderId="3" xfId="0" applyFont="1" applyFill="1" applyBorder="1" applyAlignment="1" applyProtection="1">
      <alignment horizontal="center" vertical="center"/>
    </xf>
    <xf numFmtId="0" fontId="35" fillId="0" borderId="22" xfId="0" applyFont="1" applyBorder="1" applyAlignment="1" applyProtection="1">
      <alignment vertical="center"/>
    </xf>
    <xf numFmtId="0" fontId="21" fillId="4" borderId="28" xfId="0" applyFont="1" applyFill="1" applyBorder="1" applyAlignment="1" applyProtection="1">
      <alignment horizontal="center" vertical="center"/>
    </xf>
    <xf numFmtId="0" fontId="16" fillId="8" borderId="14" xfId="0" applyFont="1" applyFill="1" applyBorder="1" applyAlignment="1" applyProtection="1"/>
    <xf numFmtId="1" fontId="6" fillId="0" borderId="0" xfId="0" applyNumberFormat="1" applyFont="1" applyAlignment="1">
      <alignment horizontal="center"/>
    </xf>
    <xf numFmtId="1" fontId="16" fillId="2" borderId="3" xfId="0" applyNumberFormat="1" applyFont="1" applyFill="1" applyBorder="1" applyAlignment="1" applyProtection="1">
      <alignment horizontal="center"/>
      <protection hidden="1"/>
    </xf>
    <xf numFmtId="0" fontId="16" fillId="8" borderId="28" xfId="0" applyFont="1" applyFill="1" applyBorder="1" applyAlignment="1" applyProtection="1"/>
    <xf numFmtId="0" fontId="36" fillId="0" borderId="29" xfId="0" applyFont="1" applyBorder="1" applyAlignment="1" applyProtection="1">
      <alignment vertical="center"/>
    </xf>
    <xf numFmtId="0" fontId="16" fillId="4" borderId="28" xfId="0" applyFont="1" applyFill="1" applyBorder="1" applyAlignment="1" applyProtection="1">
      <alignment horizontal="center"/>
    </xf>
    <xf numFmtId="0" fontId="30" fillId="0" borderId="28" xfId="0" applyFont="1" applyBorder="1" applyAlignment="1" applyProtection="1">
      <alignment horizontal="center"/>
      <protection locked="0"/>
    </xf>
    <xf numFmtId="1" fontId="16" fillId="0" borderId="29" xfId="0" applyNumberFormat="1" applyFont="1" applyBorder="1" applyAlignment="1" applyProtection="1">
      <alignment horizontal="center"/>
      <protection locked="0"/>
    </xf>
    <xf numFmtId="0" fontId="30" fillId="0" borderId="30" xfId="0" applyFont="1" applyBorder="1" applyAlignment="1" applyProtection="1">
      <alignment horizontal="center"/>
      <protection locked="0"/>
    </xf>
    <xf numFmtId="1" fontId="16" fillId="0" borderId="31" xfId="0" applyNumberFormat="1" applyFont="1" applyBorder="1" applyAlignment="1" applyProtection="1">
      <alignment horizontal="center"/>
      <protection locked="0"/>
    </xf>
    <xf numFmtId="1" fontId="16" fillId="0" borderId="32" xfId="0" applyNumberFormat="1" applyFont="1" applyBorder="1" applyAlignment="1" applyProtection="1">
      <alignment horizontal="center"/>
      <protection locked="0"/>
    </xf>
    <xf numFmtId="0" fontId="2" fillId="0" borderId="3" xfId="0" applyFont="1" applyFill="1" applyBorder="1" applyAlignment="1"/>
    <xf numFmtId="13" fontId="16" fillId="0" borderId="0" xfId="0" applyNumberFormat="1" applyFont="1" applyFill="1" applyBorder="1" applyAlignment="1" applyProtection="1">
      <alignment horizontal="center"/>
    </xf>
    <xf numFmtId="13" fontId="16" fillId="0" borderId="0" xfId="0" applyNumberFormat="1" applyFont="1" applyBorder="1" applyAlignment="1" applyProtection="1">
      <alignment horizontal="center"/>
    </xf>
    <xf numFmtId="0" fontId="35" fillId="0" borderId="3" xfId="0" applyFont="1" applyBorder="1" applyAlignment="1" applyProtection="1">
      <alignment horizontal="center" vertical="center"/>
    </xf>
    <xf numFmtId="0" fontId="35" fillId="0" borderId="29" xfId="0" applyFont="1" applyBorder="1" applyAlignment="1" applyProtection="1">
      <alignment horizontal="center" vertical="center"/>
    </xf>
    <xf numFmtId="0" fontId="6" fillId="0" borderId="0" xfId="0" applyFont="1" applyAlignment="1">
      <alignment horizontal="right"/>
    </xf>
    <xf numFmtId="0" fontId="35" fillId="0" borderId="13" xfId="0" applyFont="1" applyBorder="1" applyAlignment="1" applyProtection="1">
      <alignment horizontal="center" vertical="center"/>
    </xf>
    <xf numFmtId="0" fontId="35" fillId="0" borderId="13" xfId="0" applyFont="1" applyBorder="1" applyAlignment="1" applyProtection="1">
      <alignment vertical="center"/>
    </xf>
    <xf numFmtId="0" fontId="16" fillId="8" borderId="8" xfId="0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1" fontId="16" fillId="0" borderId="14" xfId="0" applyNumberFormat="1" applyFont="1" applyBorder="1" applyAlignment="1" applyProtection="1">
      <alignment horizontal="center"/>
      <protection locked="0"/>
    </xf>
    <xf numFmtId="1" fontId="16" fillId="0" borderId="37" xfId="0" applyNumberFormat="1" applyFont="1" applyBorder="1" applyAlignment="1" applyProtection="1">
      <alignment horizontal="center"/>
      <protection locked="0"/>
    </xf>
    <xf numFmtId="1" fontId="16" fillId="2" borderId="3" xfId="0" applyNumberFormat="1" applyFont="1" applyFill="1" applyBorder="1" applyAlignment="1" applyProtection="1">
      <protection hidden="1"/>
    </xf>
    <xf numFmtId="0" fontId="16" fillId="8" borderId="28" xfId="0" applyFont="1" applyFill="1" applyBorder="1" applyAlignment="1" applyProtection="1">
      <alignment horizontal="center"/>
    </xf>
    <xf numFmtId="1" fontId="16" fillId="2" borderId="31" xfId="0" applyNumberFormat="1" applyFont="1" applyFill="1" applyBorder="1" applyAlignment="1" applyProtection="1">
      <protection hidden="1"/>
    </xf>
    <xf numFmtId="0" fontId="16" fillId="7" borderId="21" xfId="0" applyFont="1" applyFill="1" applyBorder="1" applyAlignment="1" applyProtection="1">
      <alignment horizontal="center" vertical="center"/>
    </xf>
    <xf numFmtId="0" fontId="16" fillId="7" borderId="14" xfId="0" applyFont="1" applyFill="1" applyBorder="1" applyAlignment="1" applyProtection="1">
      <alignment horizontal="center" vertical="center"/>
    </xf>
    <xf numFmtId="1" fontId="16" fillId="5" borderId="22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Border="1" applyAlignment="1" applyProtection="1">
      <alignment horizontal="center"/>
    </xf>
    <xf numFmtId="0" fontId="16" fillId="8" borderId="21" xfId="0" applyFont="1" applyFill="1" applyBorder="1" applyAlignment="1" applyProtection="1"/>
    <xf numFmtId="1" fontId="0" fillId="0" borderId="0" xfId="0" applyNumberFormat="1" applyBorder="1" applyAlignment="1" applyProtection="1">
      <alignment horizontal="center"/>
    </xf>
    <xf numFmtId="0" fontId="27" fillId="0" borderId="0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6" fillId="0" borderId="17" xfId="0" applyFont="1" applyBorder="1" applyAlignment="1" applyProtection="1">
      <alignment horizontal="center" vertical="center" wrapText="1"/>
    </xf>
    <xf numFmtId="0" fontId="16" fillId="0" borderId="18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center" vertical="center" wrapText="1"/>
    </xf>
    <xf numFmtId="0" fontId="16" fillId="0" borderId="44" xfId="0" applyFont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</xf>
    <xf numFmtId="0" fontId="16" fillId="0" borderId="19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21" fillId="4" borderId="15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16" fillId="0" borderId="8" xfId="0" applyFont="1" applyBorder="1" applyAlignment="1" applyProtection="1">
      <alignment horizontal="center"/>
      <protection locked="0"/>
    </xf>
    <xf numFmtId="1" fontId="16" fillId="0" borderId="3" xfId="0" applyNumberFormat="1" applyFont="1" applyBorder="1" applyAlignment="1" applyProtection="1">
      <alignment horizontal="center"/>
      <protection hidden="1"/>
    </xf>
    <xf numFmtId="0" fontId="2" fillId="0" borderId="14" xfId="0" applyFont="1" applyFill="1" applyBorder="1" applyAlignment="1">
      <alignment horizontal="center"/>
    </xf>
    <xf numFmtId="13" fontId="16" fillId="0" borderId="0" xfId="0" applyNumberFormat="1" applyFont="1" applyBorder="1" applyAlignment="1" applyProtection="1">
      <alignment vertical="center"/>
      <protection locked="0"/>
    </xf>
    <xf numFmtId="1" fontId="16" fillId="5" borderId="38" xfId="0" applyNumberFormat="1" applyFont="1" applyFill="1" applyBorder="1" applyAlignment="1" applyProtection="1">
      <alignment horizontal="center"/>
      <protection hidden="1"/>
    </xf>
    <xf numFmtId="13" fontId="16" fillId="0" borderId="0" xfId="0" applyNumberFormat="1" applyFont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center"/>
    </xf>
    <xf numFmtId="13" fontId="2" fillId="0" borderId="0" xfId="0" applyNumberFormat="1" applyFont="1" applyFill="1"/>
    <xf numFmtId="0" fontId="18" fillId="6" borderId="17" xfId="0" applyFont="1" applyFill="1" applyBorder="1" applyAlignment="1" applyProtection="1">
      <alignment vertical="center"/>
    </xf>
    <xf numFmtId="0" fontId="18" fillId="6" borderId="18" xfId="0" applyFont="1" applyFill="1" applyBorder="1" applyAlignment="1" applyProtection="1">
      <alignment vertical="center"/>
    </xf>
    <xf numFmtId="0" fontId="18" fillId="6" borderId="39" xfId="0" applyFont="1" applyFill="1" applyBorder="1" applyAlignment="1" applyProtection="1">
      <alignment vertical="center"/>
    </xf>
    <xf numFmtId="0" fontId="5" fillId="0" borderId="10" xfId="0" applyFont="1" applyFill="1" applyBorder="1" applyAlignment="1">
      <alignment horizontal="center"/>
    </xf>
    <xf numFmtId="0" fontId="21" fillId="4" borderId="8" xfId="0" applyFont="1" applyFill="1" applyBorder="1" applyAlignment="1" applyProtection="1">
      <alignment horizontal="center" vertical="center" wrapText="1"/>
    </xf>
    <xf numFmtId="2" fontId="6" fillId="2" borderId="0" xfId="0" applyNumberFormat="1" applyFont="1" applyFill="1" applyBorder="1" applyAlignment="1" applyProtection="1">
      <alignment horizontal="center" vertical="top"/>
    </xf>
    <xf numFmtId="0" fontId="5" fillId="2" borderId="3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16" fillId="5" borderId="6" xfId="0" applyNumberFormat="1" applyFont="1" applyFill="1" applyBorder="1" applyAlignment="1" applyProtection="1">
      <alignment horizontal="center" vertical="center"/>
    </xf>
    <xf numFmtId="1" fontId="16" fillId="2" borderId="6" xfId="0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Border="1" applyAlignment="1" applyProtection="1">
      <alignment vertical="center"/>
    </xf>
    <xf numFmtId="0" fontId="35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>
      <alignment horizontal="center"/>
    </xf>
    <xf numFmtId="0" fontId="21" fillId="4" borderId="41" xfId="0" applyFont="1" applyFill="1" applyBorder="1" applyAlignment="1" applyProtection="1">
      <alignment horizontal="center" vertical="center" wrapText="1"/>
    </xf>
    <xf numFmtId="0" fontId="21" fillId="4" borderId="42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center"/>
    </xf>
    <xf numFmtId="0" fontId="30" fillId="0" borderId="21" xfId="0" applyFont="1" applyBorder="1" applyAlignment="1" applyProtection="1">
      <protection locked="0"/>
    </xf>
    <xf numFmtId="0" fontId="16" fillId="4" borderId="21" xfId="0" applyFont="1" applyFill="1" applyBorder="1" applyAlignment="1" applyProtection="1"/>
    <xf numFmtId="0" fontId="16" fillId="8" borderId="24" xfId="0" applyFont="1" applyFill="1" applyBorder="1" applyAlignment="1" applyProtection="1">
      <alignment horizontal="center"/>
    </xf>
    <xf numFmtId="0" fontId="21" fillId="4" borderId="16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/>
    <xf numFmtId="0" fontId="14" fillId="2" borderId="0" xfId="0" applyFont="1" applyFill="1" applyBorder="1" applyAlignment="1" applyProtection="1">
      <alignment horizontal="center"/>
    </xf>
    <xf numFmtId="1" fontId="16" fillId="2" borderId="0" xfId="0" applyNumberFormat="1" applyFont="1" applyFill="1" applyBorder="1" applyAlignment="1" applyProtection="1">
      <protection hidden="1"/>
    </xf>
    <xf numFmtId="0" fontId="18" fillId="6" borderId="44" xfId="0" applyFont="1" applyFill="1" applyBorder="1" applyAlignment="1" applyProtection="1">
      <alignment horizontal="center" vertical="center"/>
    </xf>
    <xf numFmtId="0" fontId="16" fillId="8" borderId="36" xfId="0" applyFont="1" applyFill="1" applyBorder="1" applyAlignment="1" applyProtection="1">
      <alignment horizontal="center" vertical="center" wrapText="1"/>
    </xf>
    <xf numFmtId="0" fontId="16" fillId="8" borderId="73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/>
    <xf numFmtId="0" fontId="30" fillId="0" borderId="11" xfId="0" applyFont="1" applyBorder="1" applyAlignment="1" applyProtection="1">
      <protection locked="0"/>
    </xf>
    <xf numFmtId="0" fontId="2" fillId="0" borderId="35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5" fillId="0" borderId="32" xfId="0" applyFont="1" applyFill="1" applyBorder="1" applyAlignment="1"/>
    <xf numFmtId="0" fontId="35" fillId="0" borderId="15" xfId="0" applyFont="1" applyBorder="1" applyAlignment="1" applyProtection="1">
      <alignment horizontal="center" vertical="center"/>
    </xf>
    <xf numFmtId="1" fontId="6" fillId="0" borderId="1" xfId="0" applyNumberFormat="1" applyFont="1" applyBorder="1" applyAlignment="1">
      <alignment horizontal="center"/>
    </xf>
    <xf numFmtId="0" fontId="35" fillId="0" borderId="43" xfId="0" applyFont="1" applyBorder="1" applyAlignment="1" applyProtection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1" fontId="6" fillId="0" borderId="3" xfId="0" applyNumberFormat="1" applyFont="1" applyBorder="1" applyAlignment="1" applyProtection="1">
      <alignment horizontal="center" vertical="top"/>
    </xf>
    <xf numFmtId="1" fontId="6" fillId="0" borderId="31" xfId="0" applyNumberFormat="1" applyFont="1" applyBorder="1" applyAlignment="1" applyProtection="1">
      <alignment horizontal="center" vertical="top"/>
    </xf>
    <xf numFmtId="0" fontId="21" fillId="4" borderId="4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/>
    </xf>
    <xf numFmtId="1" fontId="6" fillId="2" borderId="0" xfId="0" applyNumberFormat="1" applyFont="1" applyFill="1" applyBorder="1" applyAlignment="1" applyProtection="1">
      <alignment horizontal="center" vertical="top"/>
    </xf>
    <xf numFmtId="0" fontId="16" fillId="7" borderId="36" xfId="0" applyFont="1" applyFill="1" applyBorder="1" applyAlignment="1" applyProtection="1">
      <alignment horizontal="center"/>
    </xf>
    <xf numFmtId="1" fontId="16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12"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ill>
        <patternFill>
          <bgColor indexed="5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FFE9E7"/>
      <color rgb="FFF1DBD7"/>
      <color rgb="FFCCEC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19048</xdr:colOff>
      <xdr:row>1</xdr:row>
      <xdr:rowOff>14817</xdr:rowOff>
    </xdr:from>
    <xdr:to>
      <xdr:col>7</xdr:col>
      <xdr:colOff>126999</xdr:colOff>
      <xdr:row>2</xdr:row>
      <xdr:rowOff>136481</xdr:rowOff>
    </xdr:to>
    <xdr:pic>
      <xdr:nvPicPr>
        <xdr:cNvPr id="1064" name="Рисунок 1" descr="Лого Ventsel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0048" y="94192"/>
          <a:ext cx="1536701" cy="470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170409</xdr:colOff>
      <xdr:row>75</xdr:row>
      <xdr:rowOff>41920</xdr:rowOff>
    </xdr:from>
    <xdr:to>
      <xdr:col>21</xdr:col>
      <xdr:colOff>587560</xdr:colOff>
      <xdr:row>82</xdr:row>
      <xdr:rowOff>190499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46159" y="15916920"/>
          <a:ext cx="1988777" cy="1482079"/>
        </a:xfrm>
        <a:prstGeom prst="rect">
          <a:avLst/>
        </a:prstGeom>
        <a:ln w="0" cmpd="sng">
          <a:solidFill>
            <a:schemeClr val="tx1"/>
          </a:solidFill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8</xdr:col>
      <xdr:colOff>573279</xdr:colOff>
      <xdr:row>39</xdr:row>
      <xdr:rowOff>79376</xdr:rowOff>
    </xdr:to>
    <xdr:pic>
      <xdr:nvPicPr>
        <xdr:cNvPr id="3" name="Рисунок 2" descr="Каталог 2014_Профили стоевых реек обвязк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"/>
          <a:ext cx="5450079" cy="6394449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600077</xdr:colOff>
      <xdr:row>0</xdr:row>
      <xdr:rowOff>0</xdr:rowOff>
    </xdr:from>
    <xdr:to>
      <xdr:col>13</xdr:col>
      <xdr:colOff>537347</xdr:colOff>
      <xdr:row>38</xdr:row>
      <xdr:rowOff>158749</xdr:rowOff>
    </xdr:to>
    <xdr:pic>
      <xdr:nvPicPr>
        <xdr:cNvPr id="5" name="Рисунок 4" descr="Профили филенок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48077" y="0"/>
          <a:ext cx="4814070" cy="6311899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</xdr:colOff>
      <xdr:row>0</xdr:row>
      <xdr:rowOff>38100</xdr:rowOff>
    </xdr:from>
    <xdr:to>
      <xdr:col>20</xdr:col>
      <xdr:colOff>44568</xdr:colOff>
      <xdr:row>41</xdr:row>
      <xdr:rowOff>69850</xdr:rowOff>
    </xdr:to>
    <xdr:pic>
      <xdr:nvPicPr>
        <xdr:cNvPr id="4" name="Рисунок 3" descr="Профили фрезерования по краю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69100" y="38100"/>
          <a:ext cx="5467468" cy="667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131">
    <tabColor theme="1"/>
  </sheetPr>
  <dimension ref="A1:X138"/>
  <sheetViews>
    <sheetView showGridLines="0" tabSelected="1" topLeftCell="A31" zoomScale="70" zoomScaleNormal="70" workbookViewId="0">
      <selection activeCell="A39" sqref="A39:XFD39"/>
    </sheetView>
    <sheetView tabSelected="1" topLeftCell="E69" zoomScale="70" zoomScaleNormal="70" workbookViewId="1">
      <selection activeCell="I123" sqref="I123:V123"/>
    </sheetView>
  </sheetViews>
  <sheetFormatPr defaultRowHeight="12.75"/>
  <cols>
    <col min="1" max="3" width="10.7109375" style="1" customWidth="1"/>
    <col min="4" max="4" width="12.42578125" style="1" hidden="1" customWidth="1"/>
    <col min="5" max="5" width="2.7109375" style="1" customWidth="1"/>
    <col min="6" max="7" width="10.7109375" style="1" customWidth="1"/>
    <col min="8" max="8" width="11.85546875" style="1" customWidth="1"/>
    <col min="9" max="9" width="13.85546875" style="1" hidden="1" customWidth="1"/>
    <col min="10" max="10" width="2.7109375" style="1" customWidth="1"/>
    <col min="11" max="11" width="10.7109375" style="1" customWidth="1"/>
    <col min="12" max="12" width="8.140625" style="1" customWidth="1"/>
    <col min="13" max="13" width="2.7109375" style="1" customWidth="1"/>
    <col min="14" max="14" width="10.42578125" style="1" customWidth="1"/>
    <col min="15" max="15" width="8.85546875" style="1" hidden="1" customWidth="1"/>
    <col min="16" max="16" width="2.28515625" style="1" customWidth="1"/>
    <col min="17" max="17" width="10.7109375" style="1" customWidth="1"/>
    <col min="18" max="18" width="10" style="1" customWidth="1"/>
    <col min="19" max="19" width="2.7109375" style="1" customWidth="1"/>
    <col min="20" max="20" width="10.42578125" style="1" customWidth="1"/>
    <col min="21" max="21" width="13.140625" style="1" customWidth="1"/>
    <col min="22" max="22" width="10.85546875" style="1" customWidth="1"/>
    <col min="23" max="24" width="8.85546875" style="1" hidden="1" customWidth="1"/>
    <col min="25" max="27" width="0" style="1" hidden="1" customWidth="1"/>
    <col min="28" max="16384" width="9.140625" style="1"/>
  </cols>
  <sheetData>
    <row r="1" spans="1:23" ht="6.75" customHeight="1" thickBot="1">
      <c r="M1" s="3"/>
    </row>
    <row r="2" spans="1:23" customFormat="1" ht="27.75" customHeight="1">
      <c r="A2" s="162" t="s">
        <v>147</v>
      </c>
      <c r="B2" s="162"/>
      <c r="C2" s="162"/>
      <c r="D2" s="162"/>
      <c r="E2" s="162"/>
      <c r="F2" s="162"/>
      <c r="G2" s="162"/>
      <c r="H2" s="162"/>
      <c r="I2" s="51"/>
      <c r="J2" s="400" t="s">
        <v>734</v>
      </c>
      <c r="K2" s="401"/>
      <c r="L2" s="402"/>
      <c r="M2" s="3"/>
      <c r="N2" s="397" t="s">
        <v>733</v>
      </c>
      <c r="O2" s="390"/>
      <c r="P2" s="390"/>
      <c r="Q2" s="390"/>
      <c r="R2" s="390"/>
      <c r="S2" s="390"/>
      <c r="T2" s="390"/>
      <c r="U2" s="390"/>
      <c r="V2" s="391"/>
      <c r="W2" s="8"/>
    </row>
    <row r="3" spans="1:23" customFormat="1" ht="15">
      <c r="A3" s="12"/>
      <c r="B3" s="12"/>
      <c r="C3" s="12"/>
      <c r="D3" s="12"/>
      <c r="E3" s="12"/>
      <c r="F3" s="12"/>
      <c r="G3" s="12"/>
      <c r="H3" s="10"/>
      <c r="I3" s="10"/>
      <c r="J3" s="403"/>
      <c r="K3" s="396"/>
      <c r="L3" s="404"/>
      <c r="M3" s="389"/>
      <c r="N3" s="398"/>
      <c r="O3" s="392"/>
      <c r="P3" s="392"/>
      <c r="Q3" s="392"/>
      <c r="R3" s="392"/>
      <c r="S3" s="392"/>
      <c r="T3" s="392"/>
      <c r="U3" s="392"/>
      <c r="V3" s="393"/>
      <c r="W3" s="8"/>
    </row>
    <row r="4" spans="1:23" customFormat="1" ht="15">
      <c r="A4" s="163" t="s">
        <v>214</v>
      </c>
      <c r="B4" s="163"/>
      <c r="C4" s="163"/>
      <c r="D4" s="163"/>
      <c r="E4" s="163"/>
      <c r="F4" s="163"/>
      <c r="G4" s="163"/>
      <c r="H4" s="163"/>
      <c r="I4" s="52"/>
      <c r="J4" s="403"/>
      <c r="K4" s="396"/>
      <c r="L4" s="404"/>
      <c r="M4" s="389"/>
      <c r="N4" s="398"/>
      <c r="O4" s="392"/>
      <c r="P4" s="392"/>
      <c r="Q4" s="392"/>
      <c r="R4" s="392"/>
      <c r="S4" s="392"/>
      <c r="T4" s="392"/>
      <c r="U4" s="392"/>
      <c r="V4" s="393"/>
      <c r="W4" s="20"/>
    </row>
    <row r="5" spans="1:23" customFormat="1" ht="15">
      <c r="A5" s="163" t="s">
        <v>215</v>
      </c>
      <c r="B5" s="163"/>
      <c r="C5" s="163"/>
      <c r="D5" s="163"/>
      <c r="E5" s="163"/>
      <c r="F5" s="163"/>
      <c r="G5" s="163"/>
      <c r="H5" s="163"/>
      <c r="I5" s="52"/>
      <c r="J5" s="403"/>
      <c r="K5" s="396"/>
      <c r="L5" s="404"/>
      <c r="M5" s="389"/>
      <c r="N5" s="398"/>
      <c r="O5" s="392"/>
      <c r="P5" s="392"/>
      <c r="Q5" s="392"/>
      <c r="R5" s="392"/>
      <c r="S5" s="392"/>
      <c r="T5" s="392"/>
      <c r="U5" s="392"/>
      <c r="V5" s="393"/>
      <c r="W5" s="20"/>
    </row>
    <row r="6" spans="1:23" customFormat="1" ht="15">
      <c r="A6" s="163" t="s">
        <v>245</v>
      </c>
      <c r="B6" s="163"/>
      <c r="C6" s="163"/>
      <c r="D6" s="163"/>
      <c r="E6" s="163"/>
      <c r="F6" s="163"/>
      <c r="G6" s="163"/>
      <c r="H6" s="163"/>
      <c r="I6" s="52"/>
      <c r="J6" s="403"/>
      <c r="K6" s="396"/>
      <c r="L6" s="404"/>
      <c r="M6" s="389"/>
      <c r="N6" s="398"/>
      <c r="O6" s="392"/>
      <c r="P6" s="392"/>
      <c r="Q6" s="392"/>
      <c r="R6" s="392"/>
      <c r="S6" s="392"/>
      <c r="T6" s="392"/>
      <c r="U6" s="392"/>
      <c r="V6" s="393"/>
      <c r="W6" s="20"/>
    </row>
    <row r="7" spans="1:23" customFormat="1" ht="15.75" thickBot="1">
      <c r="A7" s="163" t="s">
        <v>668</v>
      </c>
      <c r="B7" s="163"/>
      <c r="C7" s="163"/>
      <c r="D7" s="163"/>
      <c r="E7" s="163"/>
      <c r="F7" s="163"/>
      <c r="G7" s="163"/>
      <c r="H7" s="163"/>
      <c r="I7" s="52"/>
      <c r="J7" s="405"/>
      <c r="K7" s="406"/>
      <c r="L7" s="407"/>
      <c r="M7" s="389"/>
      <c r="N7" s="399"/>
      <c r="O7" s="394"/>
      <c r="P7" s="394"/>
      <c r="Q7" s="394"/>
      <c r="R7" s="394"/>
      <c r="S7" s="394"/>
      <c r="T7" s="394"/>
      <c r="U7" s="394"/>
      <c r="V7" s="395"/>
      <c r="W7" s="20"/>
    </row>
    <row r="8" spans="1:23" customFormat="1" ht="15" customHeight="1">
      <c r="A8" s="13"/>
      <c r="B8" s="13"/>
      <c r="C8" s="13"/>
      <c r="D8" s="13"/>
      <c r="E8" s="13"/>
      <c r="F8" s="10"/>
      <c r="G8" s="10"/>
      <c r="H8" s="11"/>
      <c r="I8" s="11"/>
      <c r="J8" s="11"/>
      <c r="K8" s="11"/>
      <c r="L8" s="11"/>
      <c r="M8" s="10"/>
      <c r="N8" s="11"/>
      <c r="O8" s="11"/>
      <c r="P8" s="11"/>
      <c r="Q8" s="11"/>
      <c r="R8" s="11"/>
      <c r="S8" s="11"/>
      <c r="T8" s="10"/>
      <c r="U8" s="10"/>
      <c r="V8" s="10"/>
      <c r="W8" s="20"/>
    </row>
    <row r="9" spans="1:23" customFormat="1" ht="21" thickBot="1">
      <c r="A9" s="14" t="s">
        <v>148</v>
      </c>
      <c r="B9" s="14"/>
      <c r="C9" s="14"/>
      <c r="D9" s="14"/>
      <c r="E9" s="14"/>
      <c r="F9" s="14"/>
      <c r="G9" s="14"/>
      <c r="H9" s="14"/>
      <c r="I9" s="14"/>
      <c r="J9" s="166" t="s">
        <v>6</v>
      </c>
      <c r="K9" s="166"/>
      <c r="L9" s="274">
        <f ca="1">TODAY()</f>
        <v>42415</v>
      </c>
      <c r="M9" s="274"/>
      <c r="N9" s="274"/>
      <c r="O9" s="59"/>
      <c r="P9" s="235" t="s">
        <v>149</v>
      </c>
      <c r="Q9" s="235"/>
      <c r="R9" s="237"/>
      <c r="S9" s="238"/>
      <c r="T9" s="91"/>
      <c r="U9" s="233" t="s">
        <v>671</v>
      </c>
      <c r="V9" s="148"/>
      <c r="W9" s="20"/>
    </row>
    <row r="10" spans="1:23" ht="18.75" customHeight="1" thickTop="1">
      <c r="A10" s="179" t="s">
        <v>669</v>
      </c>
      <c r="B10" s="180"/>
      <c r="C10" s="180"/>
      <c r="D10" s="95"/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236"/>
      <c r="S10" s="236"/>
      <c r="T10" s="182"/>
      <c r="U10" s="182"/>
      <c r="V10" s="234"/>
      <c r="W10" s="18"/>
    </row>
    <row r="11" spans="1:23" ht="18.75" customHeight="1">
      <c r="A11" s="164" t="s">
        <v>670</v>
      </c>
      <c r="B11" s="165"/>
      <c r="C11" s="165"/>
      <c r="D11" s="54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1"/>
      <c r="W11" s="18"/>
    </row>
    <row r="12" spans="1:23" ht="18.75" customHeight="1">
      <c r="A12" s="164" t="s">
        <v>2</v>
      </c>
      <c r="B12" s="165"/>
      <c r="C12" s="165"/>
      <c r="D12" s="54"/>
      <c r="E12" s="288" t="s">
        <v>700</v>
      </c>
      <c r="F12" s="288"/>
      <c r="G12" s="288"/>
      <c r="H12" s="55"/>
      <c r="I12" s="55"/>
      <c r="J12" s="55"/>
      <c r="K12" s="55"/>
      <c r="L12" s="53"/>
      <c r="M12" s="53"/>
      <c r="N12" s="96" t="s">
        <v>12</v>
      </c>
      <c r="O12" s="57"/>
      <c r="P12" s="172"/>
      <c r="Q12" s="172"/>
      <c r="R12" s="172"/>
      <c r="S12" s="172"/>
      <c r="T12" s="172"/>
      <c r="U12" s="172"/>
      <c r="V12" s="173"/>
      <c r="W12" s="18"/>
    </row>
    <row r="13" spans="1:23" ht="18.75" customHeight="1">
      <c r="A13" s="164" t="s">
        <v>151</v>
      </c>
      <c r="B13" s="165"/>
      <c r="C13" s="165"/>
      <c r="D13" s="54"/>
      <c r="E13" s="288" t="s">
        <v>700</v>
      </c>
      <c r="F13" s="288"/>
      <c r="G13" s="288"/>
      <c r="H13" s="56"/>
      <c r="I13" s="56"/>
      <c r="J13" s="56"/>
      <c r="K13" s="56"/>
      <c r="L13" s="53"/>
      <c r="M13" s="53"/>
      <c r="N13" s="96" t="s">
        <v>12</v>
      </c>
      <c r="O13" s="57"/>
      <c r="P13" s="172"/>
      <c r="Q13" s="172"/>
      <c r="R13" s="172"/>
      <c r="S13" s="172"/>
      <c r="T13" s="172"/>
      <c r="U13" s="172"/>
      <c r="V13" s="173"/>
      <c r="W13" s="19"/>
    </row>
    <row r="14" spans="1:23" ht="18.75" customHeight="1" thickBot="1">
      <c r="A14" s="168" t="s">
        <v>152</v>
      </c>
      <c r="B14" s="169"/>
      <c r="C14" s="169"/>
      <c r="D14" s="92"/>
      <c r="E14" s="288" t="s">
        <v>700</v>
      </c>
      <c r="F14" s="288"/>
      <c r="G14" s="288"/>
      <c r="H14" s="93"/>
      <c r="I14" s="93"/>
      <c r="J14" s="93"/>
      <c r="K14" s="93"/>
      <c r="L14" s="130"/>
      <c r="M14" s="130"/>
      <c r="N14" s="131" t="s">
        <v>12</v>
      </c>
      <c r="O14" s="94"/>
      <c r="P14" s="172"/>
      <c r="Q14" s="172"/>
      <c r="R14" s="172"/>
      <c r="S14" s="172"/>
      <c r="T14" s="172"/>
      <c r="U14" s="172"/>
      <c r="V14" s="173"/>
      <c r="W14" s="19"/>
    </row>
    <row r="15" spans="1:23" ht="16.5" customHeight="1" thickTop="1">
      <c r="A15" s="191" t="s">
        <v>220</v>
      </c>
      <c r="B15" s="192"/>
      <c r="C15" s="192"/>
      <c r="D15" s="117"/>
      <c r="E15" s="117"/>
      <c r="F15" s="117"/>
      <c r="G15" s="118"/>
      <c r="H15" s="118"/>
      <c r="I15" s="118"/>
      <c r="J15" s="118"/>
      <c r="K15" s="118"/>
      <c r="L15" s="117"/>
      <c r="M15" s="117"/>
      <c r="N15" s="117"/>
      <c r="O15" s="117"/>
      <c r="P15" s="117"/>
      <c r="Q15" s="118"/>
      <c r="R15" s="118"/>
      <c r="S15" s="118"/>
      <c r="T15" s="117"/>
      <c r="U15" s="118"/>
      <c r="V15" s="119"/>
    </row>
    <row r="16" spans="1:23" ht="19.5" customHeight="1">
      <c r="A16" s="116"/>
      <c r="B16" s="97"/>
      <c r="C16" s="99" t="s">
        <v>13</v>
      </c>
      <c r="D16" s="99"/>
      <c r="E16" s="289" t="s">
        <v>700</v>
      </c>
      <c r="F16" s="289"/>
      <c r="G16" s="290"/>
      <c r="H16" s="97"/>
      <c r="I16" s="97"/>
      <c r="J16" s="97"/>
      <c r="K16" s="99" t="s">
        <v>39</v>
      </c>
      <c r="L16" s="289" t="s">
        <v>700</v>
      </c>
      <c r="M16" s="289"/>
      <c r="N16" s="100"/>
      <c r="O16" s="100"/>
      <c r="P16" s="100"/>
      <c r="Q16" s="97"/>
      <c r="R16" s="100"/>
      <c r="S16" s="100"/>
      <c r="T16" s="99" t="s">
        <v>45</v>
      </c>
      <c r="U16" s="297"/>
      <c r="V16" s="298"/>
    </row>
    <row r="17" spans="1:23" ht="19.5" customHeight="1">
      <c r="A17" s="116"/>
      <c r="B17" s="97"/>
      <c r="C17" s="99" t="s">
        <v>46</v>
      </c>
      <c r="D17" s="99"/>
      <c r="E17" s="289" t="s">
        <v>700</v>
      </c>
      <c r="F17" s="289"/>
      <c r="G17" s="290"/>
      <c r="H17" s="97"/>
      <c r="I17" s="97"/>
      <c r="J17" s="97"/>
      <c r="K17" s="99" t="s">
        <v>33</v>
      </c>
      <c r="L17" s="289" t="s">
        <v>700</v>
      </c>
      <c r="M17" s="289"/>
      <c r="N17" s="100"/>
      <c r="O17" s="100"/>
      <c r="P17" s="100"/>
      <c r="Q17" s="97"/>
      <c r="R17" s="100"/>
      <c r="S17" s="100"/>
      <c r="T17" s="99" t="s">
        <v>38</v>
      </c>
      <c r="U17" s="297"/>
      <c r="V17" s="298"/>
    </row>
    <row r="18" spans="1:23" ht="19.5" customHeight="1">
      <c r="A18" s="116"/>
      <c r="B18" s="97"/>
      <c r="C18" s="99" t="s">
        <v>69</v>
      </c>
      <c r="D18" s="99"/>
      <c r="E18" s="291" t="s">
        <v>70</v>
      </c>
      <c r="F18" s="291"/>
      <c r="G18" s="291"/>
      <c r="H18" s="101"/>
      <c r="I18" s="101"/>
      <c r="J18" s="98"/>
      <c r="K18" s="99" t="s">
        <v>71</v>
      </c>
      <c r="L18" s="291" t="s">
        <v>70</v>
      </c>
      <c r="M18" s="291"/>
      <c r="N18" s="100"/>
      <c r="O18" s="100"/>
      <c r="P18" s="114"/>
      <c r="Q18" s="114"/>
      <c r="R18" s="99"/>
      <c r="S18" s="97"/>
      <c r="T18" s="99" t="s">
        <v>72</v>
      </c>
      <c r="U18" s="299" t="s">
        <v>70</v>
      </c>
      <c r="V18" s="298"/>
      <c r="W18" s="19"/>
    </row>
    <row r="19" spans="1:23" ht="19.5" customHeight="1">
      <c r="A19" s="116"/>
      <c r="B19" s="97"/>
      <c r="C19" s="99" t="s">
        <v>98</v>
      </c>
      <c r="D19" s="99"/>
      <c r="E19" s="291" t="s">
        <v>70</v>
      </c>
      <c r="F19" s="291"/>
      <c r="G19" s="291"/>
      <c r="H19" s="97"/>
      <c r="I19" s="97"/>
      <c r="J19" s="97"/>
      <c r="K19" s="101"/>
      <c r="L19" s="296" t="s">
        <v>102</v>
      </c>
      <c r="M19" s="295" t="s">
        <v>70</v>
      </c>
      <c r="N19" s="295"/>
      <c r="O19" s="295"/>
      <c r="P19" s="295"/>
      <c r="Q19" s="295"/>
      <c r="R19" s="99"/>
      <c r="S19" s="97"/>
      <c r="T19" s="99" t="s">
        <v>111</v>
      </c>
      <c r="U19" s="299" t="s">
        <v>70</v>
      </c>
      <c r="V19" s="298"/>
      <c r="W19" s="19"/>
    </row>
    <row r="20" spans="1:23" ht="19.5" customHeight="1">
      <c r="A20" s="116"/>
      <c r="B20" s="97"/>
      <c r="C20" s="99" t="s">
        <v>691</v>
      </c>
      <c r="D20" s="99"/>
      <c r="E20" s="289" t="s">
        <v>700</v>
      </c>
      <c r="F20" s="289"/>
      <c r="G20" s="292"/>
      <c r="H20" s="101"/>
      <c r="I20" s="101"/>
      <c r="J20" s="99"/>
      <c r="K20" s="99" t="s">
        <v>615</v>
      </c>
      <c r="L20" s="295" t="s">
        <v>70</v>
      </c>
      <c r="M20" s="295"/>
      <c r="N20" s="295"/>
      <c r="O20" s="295"/>
      <c r="P20" s="295"/>
      <c r="Q20" s="292"/>
      <c r="R20" s="99"/>
      <c r="S20" s="99"/>
      <c r="T20" s="99" t="s">
        <v>616</v>
      </c>
      <c r="U20" s="295" t="s">
        <v>70</v>
      </c>
      <c r="V20" s="300"/>
      <c r="W20" s="19"/>
    </row>
    <row r="21" spans="1:23" ht="19.5" customHeight="1">
      <c r="A21" s="116"/>
      <c r="B21" s="97"/>
      <c r="C21" s="99" t="s">
        <v>636</v>
      </c>
      <c r="D21" s="99"/>
      <c r="E21" s="289" t="s">
        <v>700</v>
      </c>
      <c r="F21" s="289"/>
      <c r="G21" s="292"/>
      <c r="H21" s="101"/>
      <c r="I21" s="101"/>
      <c r="J21" s="99"/>
      <c r="K21" s="99" t="s">
        <v>637</v>
      </c>
      <c r="L21" s="289" t="s">
        <v>70</v>
      </c>
      <c r="M21" s="289"/>
      <c r="N21" s="292"/>
      <c r="O21" s="292"/>
      <c r="P21" s="292"/>
      <c r="Q21" s="101"/>
      <c r="R21" s="99"/>
      <c r="S21" s="99"/>
      <c r="T21" s="99" t="s">
        <v>622</v>
      </c>
      <c r="U21" s="291" t="s">
        <v>70</v>
      </c>
      <c r="V21" s="291"/>
      <c r="W21" s="19"/>
    </row>
    <row r="22" spans="1:23" ht="19.5" customHeight="1">
      <c r="A22" s="116"/>
      <c r="B22" s="116"/>
      <c r="C22" s="99" t="s">
        <v>94</v>
      </c>
      <c r="D22" s="99"/>
      <c r="E22" s="293" t="s">
        <v>70</v>
      </c>
      <c r="F22" s="293"/>
      <c r="G22" s="293"/>
      <c r="H22" s="99"/>
      <c r="I22" s="99"/>
      <c r="J22" s="99"/>
      <c r="K22" s="99" t="s">
        <v>634</v>
      </c>
      <c r="L22" s="289" t="s">
        <v>70</v>
      </c>
      <c r="M22" s="289"/>
      <c r="N22" s="17"/>
      <c r="O22" s="290"/>
      <c r="P22" s="290"/>
      <c r="Q22" s="98"/>
      <c r="R22" s="98"/>
      <c r="S22" s="98"/>
      <c r="T22" s="99" t="s">
        <v>110</v>
      </c>
      <c r="U22" s="299" t="s">
        <v>70</v>
      </c>
      <c r="V22" s="298"/>
      <c r="W22" s="19"/>
    </row>
    <row r="23" spans="1:23" ht="19.5" customHeight="1">
      <c r="A23" s="116"/>
      <c r="B23" s="97"/>
      <c r="C23" s="99" t="s">
        <v>622</v>
      </c>
      <c r="D23" s="99"/>
      <c r="E23" s="293" t="s">
        <v>70</v>
      </c>
      <c r="F23" s="293"/>
      <c r="G23" s="293"/>
      <c r="H23" s="99"/>
      <c r="I23" s="99"/>
      <c r="J23" s="99"/>
      <c r="K23" s="99"/>
      <c r="L23" s="294"/>
      <c r="M23" s="294"/>
      <c r="N23" s="294"/>
      <c r="O23" s="294"/>
      <c r="P23" s="294"/>
      <c r="Q23" s="99"/>
      <c r="R23" s="99"/>
      <c r="S23" s="99"/>
      <c r="T23" s="99"/>
      <c r="U23" s="99"/>
      <c r="V23" s="99"/>
      <c r="W23" s="19"/>
    </row>
    <row r="24" spans="1:23" ht="19.5" customHeight="1">
      <c r="A24" s="120" t="s">
        <v>112</v>
      </c>
      <c r="B24" s="102"/>
      <c r="C24" s="99"/>
      <c r="D24" s="99"/>
      <c r="E24" s="103"/>
      <c r="F24" s="103"/>
      <c r="G24" s="103"/>
      <c r="H24" s="99"/>
      <c r="I24" s="99"/>
      <c r="J24" s="99"/>
      <c r="K24" s="99" t="s">
        <v>232</v>
      </c>
      <c r="L24" s="289" t="s">
        <v>70</v>
      </c>
      <c r="M24" s="289"/>
      <c r="N24" s="17"/>
      <c r="O24" s="17"/>
      <c r="P24" s="17"/>
      <c r="Q24" s="101"/>
      <c r="R24" s="97"/>
      <c r="S24" s="97"/>
      <c r="T24" s="99" t="s">
        <v>218</v>
      </c>
      <c r="U24" s="174"/>
      <c r="V24" s="175"/>
    </row>
    <row r="25" spans="1:23" ht="15">
      <c r="A25" s="242" t="s">
        <v>231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97"/>
      <c r="S25" s="97"/>
      <c r="T25" s="104"/>
      <c r="U25" s="104"/>
      <c r="V25" s="121"/>
      <c r="W25" s="19"/>
    </row>
    <row r="26" spans="1:23" ht="15.75" thickBot="1">
      <c r="A26" s="140"/>
      <c r="B26" s="232" t="s">
        <v>528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19"/>
    </row>
    <row r="27" spans="1:23" ht="16.5" thickTop="1">
      <c r="A27" s="191" t="s">
        <v>1</v>
      </c>
      <c r="B27" s="192"/>
      <c r="C27" s="192"/>
      <c r="D27" s="105"/>
      <c r="E27" s="106"/>
      <c r="F27" s="106"/>
      <c r="G27" s="108" t="s">
        <v>682</v>
      </c>
      <c r="H27" s="239" t="s">
        <v>70</v>
      </c>
      <c r="I27" s="239"/>
      <c r="J27" s="239"/>
      <c r="K27" s="106"/>
      <c r="L27" s="106"/>
      <c r="M27" s="106"/>
      <c r="N27" s="108" t="s">
        <v>683</v>
      </c>
      <c r="O27" s="239" t="s">
        <v>70</v>
      </c>
      <c r="P27" s="239"/>
      <c r="Q27" s="239"/>
      <c r="R27" s="106"/>
      <c r="S27" s="106"/>
      <c r="T27" s="108" t="s">
        <v>684</v>
      </c>
      <c r="U27" s="174"/>
      <c r="V27" s="175"/>
      <c r="W27" s="19"/>
    </row>
    <row r="28" spans="1:23" ht="17.25" customHeight="1">
      <c r="A28" s="108"/>
      <c r="B28" s="108"/>
      <c r="C28" s="108" t="s">
        <v>119</v>
      </c>
      <c r="D28" s="108" t="s">
        <v>119</v>
      </c>
      <c r="E28" s="246"/>
      <c r="F28" s="246"/>
      <c r="G28" s="108" t="s">
        <v>686</v>
      </c>
      <c r="H28" s="243"/>
      <c r="I28" s="106"/>
      <c r="J28" s="106"/>
      <c r="K28" s="108"/>
      <c r="L28" s="106"/>
      <c r="M28" s="106"/>
      <c r="N28" s="108" t="s">
        <v>219</v>
      </c>
      <c r="O28" s="142"/>
      <c r="P28" s="244"/>
      <c r="Q28" s="245"/>
      <c r="R28" s="106"/>
      <c r="S28" s="106"/>
      <c r="T28" s="108" t="s">
        <v>684</v>
      </c>
      <c r="U28" s="174"/>
      <c r="V28" s="175"/>
    </row>
    <row r="29" spans="1:23" ht="17.25" customHeight="1">
      <c r="A29" s="122"/>
      <c r="B29" s="106"/>
      <c r="C29" s="107"/>
      <c r="D29" s="107"/>
      <c r="E29" s="107"/>
      <c r="F29" s="108" t="s">
        <v>685</v>
      </c>
      <c r="G29" s="141"/>
      <c r="H29" s="108"/>
      <c r="I29" s="109"/>
      <c r="J29" s="109"/>
      <c r="K29" s="109"/>
      <c r="L29" s="106"/>
      <c r="M29" s="108"/>
      <c r="N29" s="108" t="s">
        <v>121</v>
      </c>
      <c r="O29" s="106"/>
      <c r="P29" s="244"/>
      <c r="Q29" s="245"/>
      <c r="R29" s="106"/>
      <c r="S29" s="106"/>
      <c r="T29" s="108" t="s">
        <v>684</v>
      </c>
      <c r="U29" s="174"/>
      <c r="V29" s="175"/>
    </row>
    <row r="30" spans="1:23" ht="18.75" customHeight="1" thickBot="1">
      <c r="A30" s="123"/>
      <c r="B30" s="126"/>
      <c r="C30" s="126"/>
      <c r="D30" s="126"/>
      <c r="E30" s="127" t="s">
        <v>118</v>
      </c>
      <c r="F30" s="195"/>
      <c r="G30" s="195"/>
      <c r="H30" s="128"/>
      <c r="I30" s="128"/>
      <c r="J30" s="124"/>
      <c r="K30" s="125"/>
      <c r="L30" s="125"/>
      <c r="M30" s="125"/>
      <c r="N30" s="125" t="s">
        <v>142</v>
      </c>
      <c r="O30" s="129"/>
      <c r="P30" s="247" t="s">
        <v>70</v>
      </c>
      <c r="Q30" s="248"/>
      <c r="R30" s="106"/>
      <c r="S30" s="106"/>
      <c r="T30" s="108" t="s">
        <v>684</v>
      </c>
      <c r="U30" s="174"/>
      <c r="V30" s="175"/>
    </row>
    <row r="31" spans="1:23" ht="16.5" thickTop="1">
      <c r="A31" s="191" t="s">
        <v>3</v>
      </c>
      <c r="B31" s="192"/>
      <c r="C31" s="192"/>
      <c r="D31" s="112"/>
      <c r="E31" s="112"/>
      <c r="F31" s="97"/>
      <c r="G31" s="110"/>
      <c r="H31" s="110" t="s">
        <v>689</v>
      </c>
      <c r="I31" s="239" t="s">
        <v>70</v>
      </c>
      <c r="J31" s="239"/>
      <c r="K31" s="239"/>
      <c r="L31" s="112"/>
      <c r="M31" s="112"/>
      <c r="N31" s="97"/>
      <c r="O31" s="97"/>
      <c r="P31" s="112"/>
      <c r="Q31" s="112"/>
      <c r="R31" s="112"/>
      <c r="S31" s="112"/>
      <c r="T31" s="112"/>
      <c r="U31" s="112"/>
      <c r="V31" s="112"/>
      <c r="W31" s="19"/>
    </row>
    <row r="32" spans="1:23" ht="20.25" customHeight="1">
      <c r="A32" s="113"/>
      <c r="B32" s="269" t="s">
        <v>132</v>
      </c>
      <c r="C32" s="230" t="s">
        <v>70</v>
      </c>
      <c r="D32" s="230"/>
      <c r="E32" s="230"/>
      <c r="F32" s="230"/>
      <c r="G32" s="97"/>
      <c r="H32" s="104" t="s">
        <v>687</v>
      </c>
      <c r="I32" s="104"/>
      <c r="J32" s="104"/>
      <c r="K32" s="104"/>
      <c r="L32" s="104"/>
      <c r="M32" s="104"/>
      <c r="N32" s="104"/>
      <c r="O32" s="104"/>
      <c r="P32" s="104"/>
      <c r="Q32" s="110"/>
      <c r="R32" s="110"/>
      <c r="S32" s="110" t="s">
        <v>126</v>
      </c>
      <c r="T32" s="240" t="s">
        <v>70</v>
      </c>
      <c r="U32" s="241"/>
      <c r="V32" s="114"/>
      <c r="W32" s="19"/>
    </row>
    <row r="33" spans="1:23" ht="20.25" customHeight="1">
      <c r="A33" s="115"/>
      <c r="B33" s="110" t="s">
        <v>127</v>
      </c>
      <c r="C33" s="230" t="s">
        <v>70</v>
      </c>
      <c r="D33" s="230"/>
      <c r="E33" s="230"/>
      <c r="F33" s="230"/>
      <c r="G33" s="97"/>
      <c r="H33" s="98"/>
      <c r="I33" s="98"/>
      <c r="J33" s="98"/>
      <c r="K33" s="110" t="s">
        <v>131</v>
      </c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7"/>
      <c r="W33" s="18"/>
    </row>
    <row r="34" spans="1:23" ht="20.25" customHeight="1">
      <c r="A34" s="116"/>
      <c r="B34" s="104"/>
      <c r="C34" s="97"/>
      <c r="D34" s="97"/>
      <c r="E34" s="97"/>
      <c r="F34" s="97"/>
      <c r="G34" s="97"/>
      <c r="H34" s="98"/>
      <c r="I34" s="98"/>
      <c r="J34" s="98"/>
      <c r="K34" s="110" t="s">
        <v>690</v>
      </c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18"/>
    </row>
    <row r="35" spans="1:23" ht="15.75" thickBot="1">
      <c r="A35" s="116"/>
      <c r="B35" s="97"/>
      <c r="C35" s="97"/>
      <c r="D35" s="97"/>
      <c r="E35" s="100"/>
      <c r="F35" s="98"/>
      <c r="G35" s="111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114"/>
    </row>
    <row r="36" spans="1:23" ht="15.75" thickBot="1">
      <c r="A36" s="258" t="s">
        <v>164</v>
      </c>
      <c r="B36" s="259"/>
      <c r="C36" s="260"/>
      <c r="D36" s="39"/>
      <c r="E36" s="2"/>
      <c r="F36" s="186" t="s">
        <v>165</v>
      </c>
      <c r="G36" s="187"/>
      <c r="H36" s="188"/>
      <c r="I36" s="58"/>
      <c r="J36" s="19"/>
      <c r="K36" s="183" t="s">
        <v>166</v>
      </c>
      <c r="L36" s="189"/>
      <c r="M36" s="189"/>
      <c r="N36" s="190"/>
      <c r="O36" s="58"/>
      <c r="P36" s="19"/>
      <c r="Q36" s="48" t="s">
        <v>167</v>
      </c>
      <c r="R36" s="49"/>
      <c r="S36" s="49"/>
      <c r="T36" s="49"/>
      <c r="U36" s="49"/>
      <c r="V36" s="193" t="s">
        <v>195</v>
      </c>
    </row>
    <row r="37" spans="1:23" ht="15">
      <c r="A37" s="261" t="s">
        <v>157</v>
      </c>
      <c r="B37" s="262" t="s">
        <v>158</v>
      </c>
      <c r="C37" s="263" t="s">
        <v>156</v>
      </c>
      <c r="D37" s="31"/>
      <c r="E37" s="2"/>
      <c r="F37" s="42" t="s">
        <v>157</v>
      </c>
      <c r="G37" s="157" t="s">
        <v>158</v>
      </c>
      <c r="H37" s="43" t="s">
        <v>156</v>
      </c>
      <c r="I37" s="31"/>
      <c r="J37" s="19"/>
      <c r="K37" s="42" t="s">
        <v>157</v>
      </c>
      <c r="L37" s="207" t="s">
        <v>158</v>
      </c>
      <c r="M37" s="207"/>
      <c r="N37" s="43" t="s">
        <v>156</v>
      </c>
      <c r="O37" s="150"/>
      <c r="P37" s="19"/>
      <c r="Q37" s="279" t="s">
        <v>157</v>
      </c>
      <c r="R37" s="207" t="s">
        <v>158</v>
      </c>
      <c r="S37" s="207"/>
      <c r="T37" s="157" t="s">
        <v>156</v>
      </c>
      <c r="U37" s="278" t="s">
        <v>168</v>
      </c>
      <c r="V37" s="194"/>
    </row>
    <row r="38" spans="1:23" ht="15">
      <c r="A38" s="264"/>
      <c r="B38" s="63"/>
      <c r="C38" s="265"/>
      <c r="D38" s="143">
        <f>C38*A38*B38/1000000</f>
        <v>0</v>
      </c>
      <c r="E38" s="144"/>
      <c r="F38" s="266"/>
      <c r="G38" s="21"/>
      <c r="H38" s="265"/>
      <c r="I38" s="414">
        <f>H38*F38*G38/1000000</f>
        <v>0</v>
      </c>
      <c r="J38" s="145"/>
      <c r="K38" s="42"/>
      <c r="L38" s="207"/>
      <c r="M38" s="207"/>
      <c r="N38" s="43"/>
      <c r="O38" s="143">
        <f>K38*L38*N38/1000000</f>
        <v>0</v>
      </c>
      <c r="P38" s="145"/>
      <c r="Q38" s="279"/>
      <c r="R38" s="207"/>
      <c r="S38" s="207"/>
      <c r="T38" s="157"/>
      <c r="U38" s="276" t="s">
        <v>70</v>
      </c>
      <c r="V38" s="146"/>
      <c r="W38" s="41">
        <f>Q38*R38*T38/1000000</f>
        <v>0</v>
      </c>
    </row>
    <row r="39" spans="1:23" ht="15">
      <c r="A39" s="264"/>
      <c r="B39" s="63"/>
      <c r="C39" s="265"/>
      <c r="D39" s="143">
        <f t="shared" ref="D39:D52" si="0">C39*A39*B39/1000000</f>
        <v>0</v>
      </c>
      <c r="E39" s="144"/>
      <c r="F39" s="266"/>
      <c r="G39" s="21"/>
      <c r="H39" s="265"/>
      <c r="I39" s="414">
        <f t="shared" ref="I39:I52" si="1">H39*F39*G39/1000000</f>
        <v>0</v>
      </c>
      <c r="J39" s="145"/>
      <c r="K39" s="42"/>
      <c r="L39" s="207"/>
      <c r="M39" s="207"/>
      <c r="N39" s="43"/>
      <c r="O39" s="143">
        <f t="shared" ref="O39:O52" si="2">K39*L39*N39/1000000</f>
        <v>0</v>
      </c>
      <c r="P39" s="145"/>
      <c r="Q39" s="279"/>
      <c r="R39" s="207"/>
      <c r="S39" s="207"/>
      <c r="T39" s="157"/>
      <c r="U39" s="276" t="s">
        <v>70</v>
      </c>
      <c r="V39" s="146"/>
      <c r="W39" s="41">
        <f>Q39*R39*T39/1000000</f>
        <v>0</v>
      </c>
    </row>
    <row r="40" spans="1:23" ht="15">
      <c r="A40" s="266"/>
      <c r="B40" s="21"/>
      <c r="C40" s="265"/>
      <c r="D40" s="143">
        <f t="shared" si="0"/>
        <v>0</v>
      </c>
      <c r="E40" s="144"/>
      <c r="F40" s="266"/>
      <c r="G40" s="21"/>
      <c r="H40" s="265"/>
      <c r="I40" s="414">
        <f t="shared" si="1"/>
        <v>0</v>
      </c>
      <c r="J40" s="145"/>
      <c r="K40" s="42"/>
      <c r="L40" s="207"/>
      <c r="M40" s="207"/>
      <c r="N40" s="43"/>
      <c r="O40" s="143">
        <f t="shared" si="2"/>
        <v>0</v>
      </c>
      <c r="P40" s="145"/>
      <c r="Q40" s="279"/>
      <c r="R40" s="207"/>
      <c r="S40" s="207"/>
      <c r="T40" s="157"/>
      <c r="U40" s="276" t="s">
        <v>70</v>
      </c>
      <c r="V40" s="146"/>
      <c r="W40" s="41">
        <f>Q40*R40*T40/1000000</f>
        <v>0</v>
      </c>
    </row>
    <row r="41" spans="1:23" ht="15">
      <c r="A41" s="266"/>
      <c r="B41" s="21"/>
      <c r="C41" s="265"/>
      <c r="D41" s="143">
        <f t="shared" si="0"/>
        <v>0</v>
      </c>
      <c r="E41" s="144"/>
      <c r="F41" s="266"/>
      <c r="G41" s="21"/>
      <c r="H41" s="265"/>
      <c r="I41" s="414">
        <f t="shared" si="1"/>
        <v>0</v>
      </c>
      <c r="J41" s="145"/>
      <c r="K41" s="42"/>
      <c r="L41" s="207"/>
      <c r="M41" s="207"/>
      <c r="N41" s="43"/>
      <c r="O41" s="143">
        <f t="shared" si="2"/>
        <v>0</v>
      </c>
      <c r="P41" s="145"/>
      <c r="Q41" s="279"/>
      <c r="R41" s="207"/>
      <c r="S41" s="207"/>
      <c r="T41" s="157"/>
      <c r="U41" s="276" t="s">
        <v>70</v>
      </c>
      <c r="V41" s="146"/>
      <c r="W41" s="41">
        <f>Q41*R41*T41/1000000</f>
        <v>0</v>
      </c>
    </row>
    <row r="42" spans="1:23" ht="15">
      <c r="A42" s="266"/>
      <c r="B42" s="21"/>
      <c r="C42" s="265"/>
      <c r="D42" s="143">
        <f t="shared" si="0"/>
        <v>0</v>
      </c>
      <c r="E42" s="144"/>
      <c r="F42" s="266"/>
      <c r="G42" s="21"/>
      <c r="H42" s="265"/>
      <c r="I42" s="414">
        <f t="shared" si="1"/>
        <v>0</v>
      </c>
      <c r="J42" s="145"/>
      <c r="K42" s="42"/>
      <c r="L42" s="207"/>
      <c r="M42" s="207"/>
      <c r="N42" s="43"/>
      <c r="O42" s="143">
        <f t="shared" si="2"/>
        <v>0</v>
      </c>
      <c r="P42" s="145"/>
      <c r="Q42" s="279"/>
      <c r="R42" s="207"/>
      <c r="S42" s="207"/>
      <c r="T42" s="157"/>
      <c r="U42" s="276" t="s">
        <v>70</v>
      </c>
      <c r="V42" s="146"/>
      <c r="W42" s="41">
        <f>Q42*R42*T42/1000000</f>
        <v>0</v>
      </c>
    </row>
    <row r="43" spans="1:23" ht="15">
      <c r="A43" s="266"/>
      <c r="B43" s="21"/>
      <c r="C43" s="265"/>
      <c r="D43" s="143">
        <f t="shared" si="0"/>
        <v>0</v>
      </c>
      <c r="E43" s="144"/>
      <c r="F43" s="266"/>
      <c r="G43" s="21"/>
      <c r="H43" s="265"/>
      <c r="I43" s="414">
        <f t="shared" si="1"/>
        <v>0</v>
      </c>
      <c r="J43" s="145"/>
      <c r="K43" s="42"/>
      <c r="L43" s="207"/>
      <c r="M43" s="207"/>
      <c r="N43" s="43"/>
      <c r="O43" s="143">
        <f t="shared" si="2"/>
        <v>0</v>
      </c>
      <c r="P43" s="145"/>
      <c r="Q43" s="279"/>
      <c r="R43" s="207"/>
      <c r="S43" s="207"/>
      <c r="T43" s="157"/>
      <c r="U43" s="276" t="s">
        <v>70</v>
      </c>
      <c r="V43" s="146"/>
      <c r="W43" s="41">
        <f>Q43*R43*T43/1000000</f>
        <v>0</v>
      </c>
    </row>
    <row r="44" spans="1:23" ht="15">
      <c r="A44" s="266"/>
      <c r="B44" s="21"/>
      <c r="C44" s="265"/>
      <c r="D44" s="143">
        <f t="shared" si="0"/>
        <v>0</v>
      </c>
      <c r="E44" s="144"/>
      <c r="F44" s="266"/>
      <c r="G44" s="21"/>
      <c r="H44" s="265"/>
      <c r="I44" s="414">
        <f t="shared" si="1"/>
        <v>0</v>
      </c>
      <c r="J44" s="145"/>
      <c r="K44" s="42"/>
      <c r="L44" s="207"/>
      <c r="M44" s="207"/>
      <c r="N44" s="43"/>
      <c r="O44" s="143">
        <f t="shared" si="2"/>
        <v>0</v>
      </c>
      <c r="P44" s="145"/>
      <c r="Q44" s="279"/>
      <c r="R44" s="207"/>
      <c r="S44" s="207"/>
      <c r="T44" s="157"/>
      <c r="U44" s="276" t="s">
        <v>70</v>
      </c>
      <c r="V44" s="146"/>
      <c r="W44" s="41">
        <f>Q44*R44*T44/1000000</f>
        <v>0</v>
      </c>
    </row>
    <row r="45" spans="1:23" ht="15">
      <c r="A45" s="266"/>
      <c r="B45" s="21"/>
      <c r="C45" s="265"/>
      <c r="D45" s="143">
        <f t="shared" si="0"/>
        <v>0</v>
      </c>
      <c r="E45" s="144"/>
      <c r="F45" s="266"/>
      <c r="G45" s="21"/>
      <c r="H45" s="265"/>
      <c r="I45" s="414">
        <f t="shared" si="1"/>
        <v>0</v>
      </c>
      <c r="J45" s="145"/>
      <c r="K45" s="42"/>
      <c r="L45" s="207"/>
      <c r="M45" s="207"/>
      <c r="N45" s="43"/>
      <c r="O45" s="143">
        <f t="shared" si="2"/>
        <v>0</v>
      </c>
      <c r="P45" s="145"/>
      <c r="Q45" s="279"/>
      <c r="R45" s="207"/>
      <c r="S45" s="207"/>
      <c r="T45" s="157"/>
      <c r="U45" s="276" t="s">
        <v>70</v>
      </c>
      <c r="V45" s="146"/>
      <c r="W45" s="41">
        <f>Q45*R45*T45/1000000</f>
        <v>0</v>
      </c>
    </row>
    <row r="46" spans="1:23" ht="15">
      <c r="A46" s="266"/>
      <c r="B46" s="21"/>
      <c r="C46" s="265"/>
      <c r="D46" s="143">
        <f t="shared" si="0"/>
        <v>0</v>
      </c>
      <c r="E46" s="144"/>
      <c r="F46" s="266"/>
      <c r="G46" s="21"/>
      <c r="H46" s="265"/>
      <c r="I46" s="414">
        <f t="shared" si="1"/>
        <v>0</v>
      </c>
      <c r="J46" s="145"/>
      <c r="K46" s="42"/>
      <c r="L46" s="207"/>
      <c r="M46" s="207"/>
      <c r="N46" s="43"/>
      <c r="O46" s="143">
        <f t="shared" si="2"/>
        <v>0</v>
      </c>
      <c r="P46" s="145"/>
      <c r="Q46" s="279"/>
      <c r="R46" s="207"/>
      <c r="S46" s="207"/>
      <c r="T46" s="157"/>
      <c r="U46" s="276" t="s">
        <v>70</v>
      </c>
      <c r="V46" s="146"/>
      <c r="W46" s="41">
        <f>Q46*R46*T46/1000000</f>
        <v>0</v>
      </c>
    </row>
    <row r="47" spans="1:23" ht="15">
      <c r="A47" s="266"/>
      <c r="B47" s="21"/>
      <c r="C47" s="265"/>
      <c r="D47" s="143">
        <f t="shared" si="0"/>
        <v>0</v>
      </c>
      <c r="E47" s="144"/>
      <c r="F47" s="266"/>
      <c r="G47" s="21"/>
      <c r="H47" s="265"/>
      <c r="I47" s="414">
        <f t="shared" si="1"/>
        <v>0</v>
      </c>
      <c r="J47" s="145"/>
      <c r="K47" s="42"/>
      <c r="L47" s="207"/>
      <c r="M47" s="207"/>
      <c r="N47" s="43"/>
      <c r="O47" s="143">
        <f t="shared" si="2"/>
        <v>0</v>
      </c>
      <c r="P47" s="145"/>
      <c r="Q47" s="279"/>
      <c r="R47" s="207"/>
      <c r="S47" s="207"/>
      <c r="T47" s="157"/>
      <c r="U47" s="276" t="s">
        <v>70</v>
      </c>
      <c r="V47" s="146"/>
      <c r="W47" s="41">
        <f>Q47*R47*T47/1000000</f>
        <v>0</v>
      </c>
    </row>
    <row r="48" spans="1:23" ht="15">
      <c r="A48" s="266"/>
      <c r="B48" s="21"/>
      <c r="C48" s="265"/>
      <c r="D48" s="143">
        <f t="shared" si="0"/>
        <v>0</v>
      </c>
      <c r="E48" s="144"/>
      <c r="F48" s="266"/>
      <c r="G48" s="21"/>
      <c r="H48" s="265"/>
      <c r="I48" s="414">
        <f t="shared" si="1"/>
        <v>0</v>
      </c>
      <c r="J48" s="145"/>
      <c r="K48" s="42"/>
      <c r="L48" s="207"/>
      <c r="M48" s="207"/>
      <c r="N48" s="43"/>
      <c r="O48" s="143">
        <f t="shared" si="2"/>
        <v>0</v>
      </c>
      <c r="P48" s="145"/>
      <c r="Q48" s="279"/>
      <c r="R48" s="207"/>
      <c r="S48" s="207"/>
      <c r="T48" s="157"/>
      <c r="U48" s="276" t="s">
        <v>70</v>
      </c>
      <c r="V48" s="146"/>
      <c r="W48" s="41">
        <f>Q48*R48*T48/1000000</f>
        <v>0</v>
      </c>
    </row>
    <row r="49" spans="1:23" ht="15">
      <c r="A49" s="266"/>
      <c r="B49" s="21"/>
      <c r="C49" s="265"/>
      <c r="D49" s="143">
        <f t="shared" si="0"/>
        <v>0</v>
      </c>
      <c r="E49" s="144"/>
      <c r="F49" s="266"/>
      <c r="G49" s="21"/>
      <c r="H49" s="265"/>
      <c r="I49" s="414">
        <f t="shared" si="1"/>
        <v>0</v>
      </c>
      <c r="J49" s="145"/>
      <c r="K49" s="42"/>
      <c r="L49" s="207"/>
      <c r="M49" s="207"/>
      <c r="N49" s="43"/>
      <c r="O49" s="143">
        <f t="shared" si="2"/>
        <v>0</v>
      </c>
      <c r="P49" s="145"/>
      <c r="Q49" s="279"/>
      <c r="R49" s="207"/>
      <c r="S49" s="207"/>
      <c r="T49" s="157"/>
      <c r="U49" s="276" t="s">
        <v>70</v>
      </c>
      <c r="V49" s="146"/>
      <c r="W49" s="41">
        <f>Q49*R49*T49/1000000</f>
        <v>0</v>
      </c>
    </row>
    <row r="50" spans="1:23" ht="15">
      <c r="A50" s="266"/>
      <c r="B50" s="21"/>
      <c r="C50" s="265"/>
      <c r="D50" s="143">
        <f t="shared" si="0"/>
        <v>0</v>
      </c>
      <c r="E50" s="144"/>
      <c r="F50" s="266"/>
      <c r="G50" s="21"/>
      <c r="H50" s="265"/>
      <c r="I50" s="414">
        <f t="shared" si="1"/>
        <v>0</v>
      </c>
      <c r="J50" s="145"/>
      <c r="K50" s="42"/>
      <c r="L50" s="207"/>
      <c r="M50" s="207"/>
      <c r="N50" s="43"/>
      <c r="O50" s="143">
        <f t="shared" si="2"/>
        <v>0</v>
      </c>
      <c r="P50" s="145"/>
      <c r="Q50" s="279"/>
      <c r="R50" s="207"/>
      <c r="S50" s="207"/>
      <c r="T50" s="157"/>
      <c r="U50" s="276" t="s">
        <v>70</v>
      </c>
      <c r="V50" s="146"/>
      <c r="W50" s="41">
        <f>Q50*R50*T50/1000000</f>
        <v>0</v>
      </c>
    </row>
    <row r="51" spans="1:23" ht="15">
      <c r="A51" s="266"/>
      <c r="B51" s="21"/>
      <c r="C51" s="265"/>
      <c r="D51" s="143">
        <f t="shared" si="0"/>
        <v>0</v>
      </c>
      <c r="E51" s="144"/>
      <c r="F51" s="266"/>
      <c r="G51" s="21"/>
      <c r="H51" s="265"/>
      <c r="I51" s="414">
        <f t="shared" si="1"/>
        <v>0</v>
      </c>
      <c r="J51" s="145"/>
      <c r="K51" s="42"/>
      <c r="L51" s="207"/>
      <c r="M51" s="207"/>
      <c r="N51" s="43"/>
      <c r="O51" s="143">
        <f t="shared" si="2"/>
        <v>0</v>
      </c>
      <c r="P51" s="145"/>
      <c r="Q51" s="279"/>
      <c r="R51" s="207"/>
      <c r="S51" s="207"/>
      <c r="T51" s="157"/>
      <c r="U51" s="276" t="s">
        <v>70</v>
      </c>
      <c r="V51" s="146"/>
      <c r="W51" s="41">
        <f>Q51*R51*T51/1000000</f>
        <v>0</v>
      </c>
    </row>
    <row r="52" spans="1:23" ht="15.75" thickBot="1">
      <c r="A52" s="267"/>
      <c r="B52" s="46"/>
      <c r="C52" s="268"/>
      <c r="D52" s="143">
        <f t="shared" si="0"/>
        <v>0</v>
      </c>
      <c r="E52" s="144"/>
      <c r="F52" s="267"/>
      <c r="G52" s="46"/>
      <c r="H52" s="268"/>
      <c r="I52" s="414">
        <f t="shared" si="1"/>
        <v>0</v>
      </c>
      <c r="J52" s="145"/>
      <c r="K52" s="271"/>
      <c r="L52" s="272"/>
      <c r="M52" s="272"/>
      <c r="N52" s="273"/>
      <c r="O52" s="143">
        <f t="shared" si="2"/>
        <v>0</v>
      </c>
      <c r="P52" s="145"/>
      <c r="Q52" s="280"/>
      <c r="R52" s="272"/>
      <c r="S52" s="272"/>
      <c r="T52" s="281"/>
      <c r="U52" s="282" t="s">
        <v>70</v>
      </c>
      <c r="V52" s="147"/>
      <c r="W52" s="41">
        <f>Q52*R52*T52/1000000</f>
        <v>0</v>
      </c>
    </row>
    <row r="53" spans="1:23" ht="15.75" thickBot="1">
      <c r="B53" s="36"/>
      <c r="C53" s="71" t="str">
        <f>CONCATENATE(SUM(C38:C52)," шт.")</f>
        <v>0 шт.</v>
      </c>
      <c r="D53" s="40" t="str">
        <f>CONCATENATE(SUM(D38:D52)," кв.м")</f>
        <v>0 кв.м</v>
      </c>
      <c r="E53" s="2"/>
      <c r="G53" s="37"/>
      <c r="H53" s="37" t="str">
        <f>CONCATENATE(SUM(H38:H52)," шт.")</f>
        <v>0 шт.</v>
      </c>
      <c r="I53" s="40" t="str">
        <f>CONCATENATE(SUM(I38:I52)," кв.м")</f>
        <v>0 кв.м</v>
      </c>
      <c r="J53" s="19"/>
      <c r="L53" s="36"/>
      <c r="M53" s="36"/>
      <c r="N53" s="38" t="str">
        <f>CONCATENATE(SUM(N38:N52)," шт.")</f>
        <v>0 шт.</v>
      </c>
      <c r="O53" s="40" t="str">
        <f>CONCATENATE(SUM(O38:O52)," кв.м")</f>
        <v>0 кв.м</v>
      </c>
      <c r="P53" s="19"/>
      <c r="R53" s="22"/>
      <c r="S53" s="22"/>
      <c r="T53" s="38" t="str">
        <f>CONCATENATE(SUM(T38:T52)," шт.")</f>
        <v>0 шт.</v>
      </c>
      <c r="U53" s="19"/>
      <c r="V53" s="19"/>
      <c r="W53" s="40" t="str">
        <f>CONCATENATE(SUM(W38:W52)," кв.м")</f>
        <v>0 кв.м</v>
      </c>
    </row>
    <row r="54" spans="1:23" ht="15">
      <c r="A54" s="186" t="s">
        <v>170</v>
      </c>
      <c r="B54" s="209"/>
      <c r="C54" s="209"/>
      <c r="D54" s="209"/>
      <c r="E54" s="209"/>
      <c r="F54" s="209"/>
      <c r="G54" s="209"/>
      <c r="H54" s="210"/>
      <c r="I54" s="60"/>
      <c r="J54"/>
      <c r="K54" s="186" t="s">
        <v>171</v>
      </c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10"/>
      <c r="W54" s="18"/>
    </row>
    <row r="55" spans="1:23" ht="15">
      <c r="A55" s="42" t="s">
        <v>157</v>
      </c>
      <c r="B55" s="375" t="s">
        <v>729</v>
      </c>
      <c r="C55" s="157" t="s">
        <v>156</v>
      </c>
      <c r="D55" s="283"/>
      <c r="E55" s="214" t="s">
        <v>159</v>
      </c>
      <c r="F55" s="214"/>
      <c r="G55" s="214"/>
      <c r="H55" s="285" t="s">
        <v>160</v>
      </c>
      <c r="I55" s="61"/>
      <c r="J55"/>
      <c r="K55" s="275" t="s">
        <v>157</v>
      </c>
      <c r="L55" s="376" t="s">
        <v>729</v>
      </c>
      <c r="M55" s="377"/>
      <c r="N55" s="42" t="s">
        <v>156</v>
      </c>
      <c r="O55" s="151"/>
      <c r="P55" s="205" t="s">
        <v>159</v>
      </c>
      <c r="Q55" s="226"/>
      <c r="R55" s="226"/>
      <c r="S55" s="303" t="s">
        <v>233</v>
      </c>
      <c r="T55" s="304"/>
      <c r="U55" s="225" t="s">
        <v>169</v>
      </c>
      <c r="V55" s="194" t="s">
        <v>195</v>
      </c>
      <c r="W55" s="3"/>
    </row>
    <row r="56" spans="1:23" ht="15">
      <c r="A56" s="42" t="s">
        <v>161</v>
      </c>
      <c r="B56" s="157" t="s">
        <v>161</v>
      </c>
      <c r="C56" s="157" t="s">
        <v>0</v>
      </c>
      <c r="D56" s="30"/>
      <c r="E56" s="211" t="s">
        <v>694</v>
      </c>
      <c r="F56" s="211"/>
      <c r="G56" s="154" t="s">
        <v>162</v>
      </c>
      <c r="H56" s="285"/>
      <c r="I56" s="61"/>
      <c r="J56"/>
      <c r="K56" s="275" t="s">
        <v>161</v>
      </c>
      <c r="L56" s="158" t="s">
        <v>161</v>
      </c>
      <c r="M56" s="159"/>
      <c r="N56" s="42" t="s">
        <v>0</v>
      </c>
      <c r="O56" s="151"/>
      <c r="P56" s="211" t="s">
        <v>694</v>
      </c>
      <c r="Q56" s="211"/>
      <c r="R56" s="152" t="s">
        <v>162</v>
      </c>
      <c r="S56" s="305"/>
      <c r="T56" s="306"/>
      <c r="U56" s="225"/>
      <c r="V56" s="194"/>
      <c r="W56" s="18"/>
    </row>
    <row r="57" spans="1:23" ht="18">
      <c r="A57" s="62"/>
      <c r="B57" s="156">
        <f>IF(E57="240х240",480,IF(E57="320х320",574,IF(E57="315х315",563,IF(E57="280х280",503,IF(E57="300х300",522, )))))</f>
        <v>0</v>
      </c>
      <c r="C57" s="63"/>
      <c r="D57" s="284"/>
      <c r="E57" s="301" t="s">
        <v>700</v>
      </c>
      <c r="F57" s="301"/>
      <c r="G57" s="25" t="s">
        <v>163</v>
      </c>
      <c r="H57" s="302" t="s">
        <v>700</v>
      </c>
      <c r="I57" s="66">
        <f>C57*A57*B57/10000000</f>
        <v>0</v>
      </c>
      <c r="J57"/>
      <c r="K57" s="309"/>
      <c r="L57" s="203">
        <f t="shared" ref="L57" si="3">IF(O57="240х240",480,IF(O57="320х320",574,IF(O57="315х315",563,IF(O57="280х280",503,IF(O57="300х300",522, )))))</f>
        <v>0</v>
      </c>
      <c r="M57" s="385"/>
      <c r="N57" s="44"/>
      <c r="O57" s="156"/>
      <c r="P57" s="301" t="s">
        <v>700</v>
      </c>
      <c r="Q57" s="301"/>
      <c r="R57" s="25" t="s">
        <v>163</v>
      </c>
      <c r="S57" s="301" t="s">
        <v>700</v>
      </c>
      <c r="T57" s="301"/>
      <c r="U57" s="276" t="s">
        <v>70</v>
      </c>
      <c r="V57" s="146"/>
      <c r="W57" s="366">
        <f>N57*K57*L57/10000000</f>
        <v>0</v>
      </c>
    </row>
    <row r="58" spans="1:23" ht="18">
      <c r="A58" s="62"/>
      <c r="B58" s="156">
        <f>IF(E58=300,502,IF(E58=320,522,IF(E58=315,518,IF(E58=280,480, ))))</f>
        <v>0</v>
      </c>
      <c r="C58" s="63"/>
      <c r="D58" s="284"/>
      <c r="E58" s="301" t="s">
        <v>700</v>
      </c>
      <c r="F58" s="301"/>
      <c r="G58" s="25" t="s">
        <v>163</v>
      </c>
      <c r="H58" s="302" t="s">
        <v>700</v>
      </c>
      <c r="I58" s="66">
        <f t="shared" ref="I58:I60" si="4">C58*A58*B58/10000000</f>
        <v>0</v>
      </c>
      <c r="J58"/>
      <c r="K58" s="309"/>
      <c r="L58" s="203">
        <f t="shared" ref="L58:L60" si="5">IF(O58="240х240",480,IF(O58="320х320",574,IF(O58="315х315",563,IF(O58="280х280",503,IF(O58="300х300",522, )))))</f>
        <v>0</v>
      </c>
      <c r="M58" s="385"/>
      <c r="N58" s="44"/>
      <c r="O58" s="156"/>
      <c r="P58" s="301" t="s">
        <v>700</v>
      </c>
      <c r="Q58" s="301"/>
      <c r="R58" s="25" t="s">
        <v>163</v>
      </c>
      <c r="S58" s="301" t="s">
        <v>700</v>
      </c>
      <c r="T58" s="301"/>
      <c r="U58" s="276" t="s">
        <v>70</v>
      </c>
      <c r="V58" s="146"/>
      <c r="W58" s="366">
        <f>N58*K58*L58/10000000</f>
        <v>0</v>
      </c>
    </row>
    <row r="59" spans="1:23" ht="18">
      <c r="A59" s="62"/>
      <c r="B59" s="156">
        <f>IF(E59=300,502,IF(E59=320,522,IF(E59=315,518,IF(E59=280,480,0))))</f>
        <v>0</v>
      </c>
      <c r="C59" s="63"/>
      <c r="D59" s="284"/>
      <c r="E59" s="301" t="s">
        <v>700</v>
      </c>
      <c r="F59" s="301"/>
      <c r="G59" s="25" t="s">
        <v>163</v>
      </c>
      <c r="H59" s="302" t="s">
        <v>700</v>
      </c>
      <c r="I59" s="66">
        <f t="shared" si="4"/>
        <v>0</v>
      </c>
      <c r="J59"/>
      <c r="K59" s="309"/>
      <c r="L59" s="203">
        <f t="shared" si="5"/>
        <v>0</v>
      </c>
      <c r="M59" s="385"/>
      <c r="N59" s="44"/>
      <c r="O59" s="156"/>
      <c r="P59" s="301" t="s">
        <v>700</v>
      </c>
      <c r="Q59" s="301"/>
      <c r="R59" s="25" t="s">
        <v>163</v>
      </c>
      <c r="S59" s="301" t="s">
        <v>700</v>
      </c>
      <c r="T59" s="301"/>
      <c r="U59" s="276" t="s">
        <v>70</v>
      </c>
      <c r="V59" s="146"/>
      <c r="W59" s="366">
        <f>N59*K59*L59/10000000</f>
        <v>0</v>
      </c>
    </row>
    <row r="60" spans="1:23" ht="18.75" thickBot="1">
      <c r="A60" s="64"/>
      <c r="B60" s="155">
        <f>IF(E60=300,502,IF(E60=320,522,IF(E60=315,518,IF(E60=280,480,0))))</f>
        <v>0</v>
      </c>
      <c r="C60" s="65"/>
      <c r="D60" s="286"/>
      <c r="E60" s="307" t="s">
        <v>700</v>
      </c>
      <c r="F60" s="307"/>
      <c r="G60" s="47" t="s">
        <v>163</v>
      </c>
      <c r="H60" s="308" t="s">
        <v>700</v>
      </c>
      <c r="I60" s="66">
        <f t="shared" si="4"/>
        <v>0</v>
      </c>
      <c r="J60"/>
      <c r="K60" s="310"/>
      <c r="L60" s="204">
        <f t="shared" si="5"/>
        <v>0</v>
      </c>
      <c r="M60" s="415"/>
      <c r="N60" s="45"/>
      <c r="O60" s="155"/>
      <c r="P60" s="307" t="s">
        <v>700</v>
      </c>
      <c r="Q60" s="307"/>
      <c r="R60" s="47" t="s">
        <v>163</v>
      </c>
      <c r="S60" s="307" t="s">
        <v>700</v>
      </c>
      <c r="T60" s="307"/>
      <c r="U60" s="282" t="s">
        <v>70</v>
      </c>
      <c r="V60" s="147"/>
      <c r="W60" s="366">
        <f>N60*K60*L60/10000000</f>
        <v>0</v>
      </c>
    </row>
    <row r="61" spans="1:23" ht="15.75" thickBot="1">
      <c r="B61" s="24"/>
      <c r="C61" s="67" t="str">
        <f>CONCATENATE(SUM(C57:C60)," шт.")</f>
        <v>0 шт.</v>
      </c>
      <c r="D61" s="11"/>
      <c r="E61"/>
      <c r="F61"/>
      <c r="G61"/>
      <c r="H61"/>
      <c r="I61" s="72" t="str">
        <f>CONCATENATE(SUM(I57:I60)," кв.м")</f>
        <v>0 кв.м</v>
      </c>
      <c r="J61"/>
      <c r="L61"/>
      <c r="M61"/>
      <c r="N61" s="69" t="str">
        <f>CONCATENATE(SUM(N57:N60)," шт.")</f>
        <v>0 шт.</v>
      </c>
      <c r="O61"/>
      <c r="P61" s="13"/>
      <c r="Q61" s="24"/>
      <c r="R61" s="24"/>
      <c r="S61" s="11"/>
      <c r="T61" s="18"/>
      <c r="U61" s="18"/>
      <c r="V61" s="18"/>
      <c r="W61" s="72" t="str">
        <f>CONCATENATE(SUM(W57:W60)," кв.м")</f>
        <v>0 кв.м</v>
      </c>
    </row>
    <row r="62" spans="1:23" ht="15">
      <c r="A62" s="183" t="s">
        <v>177</v>
      </c>
      <c r="B62" s="184"/>
      <c r="C62" s="185"/>
      <c r="D62" s="39"/>
      <c r="E62" s="19"/>
      <c r="F62" s="183" t="s">
        <v>178</v>
      </c>
      <c r="G62" s="184"/>
      <c r="H62" s="185"/>
      <c r="I62" s="39"/>
      <c r="J62" s="2"/>
      <c r="K62" s="186" t="s">
        <v>179</v>
      </c>
      <c r="L62" s="187"/>
      <c r="M62" s="187"/>
      <c r="N62" s="188"/>
      <c r="O62" s="58"/>
      <c r="P62" s="19"/>
      <c r="Q62" s="328" t="s">
        <v>180</v>
      </c>
      <c r="R62" s="178"/>
      <c r="S62" s="178"/>
      <c r="T62" s="178"/>
      <c r="U62" s="178"/>
      <c r="V62" s="178"/>
      <c r="W62" s="18"/>
    </row>
    <row r="63" spans="1:23" ht="16.5" customHeight="1" thickBot="1">
      <c r="A63" s="312" t="s">
        <v>702</v>
      </c>
      <c r="B63" s="313"/>
      <c r="C63" s="314" t="s">
        <v>196</v>
      </c>
      <c r="D63" s="35"/>
      <c r="E63" s="19"/>
      <c r="F63" s="87" t="s">
        <v>172</v>
      </c>
      <c r="G63" s="317" t="s">
        <v>700</v>
      </c>
      <c r="H63" s="318"/>
      <c r="I63" s="39"/>
      <c r="J63" s="2"/>
      <c r="K63" s="87" t="s">
        <v>172</v>
      </c>
      <c r="L63" s="315"/>
      <c r="M63" s="319"/>
      <c r="N63" s="316"/>
      <c r="O63" s="39"/>
      <c r="P63" s="19"/>
      <c r="Q63" s="87" t="s">
        <v>172</v>
      </c>
      <c r="R63" s="329"/>
      <c r="S63" s="330"/>
      <c r="T63" s="330"/>
      <c r="U63" s="330"/>
      <c r="V63" s="331"/>
      <c r="W63" s="18"/>
    </row>
    <row r="64" spans="1:23" ht="15">
      <c r="A64" s="42" t="s">
        <v>157</v>
      </c>
      <c r="B64" s="157" t="s">
        <v>158</v>
      </c>
      <c r="C64" s="43" t="s">
        <v>156</v>
      </c>
      <c r="D64" s="31"/>
      <c r="E64" s="19"/>
      <c r="F64" s="42" t="s">
        <v>157</v>
      </c>
      <c r="G64" s="157" t="s">
        <v>158</v>
      </c>
      <c r="H64" s="43" t="s">
        <v>156</v>
      </c>
      <c r="I64" s="31"/>
      <c r="J64" s="2"/>
      <c r="K64" s="279" t="s">
        <v>157</v>
      </c>
      <c r="L64" s="207" t="s">
        <v>158</v>
      </c>
      <c r="M64" s="207"/>
      <c r="N64" s="43" t="s">
        <v>156</v>
      </c>
      <c r="O64" s="31"/>
      <c r="P64" s="19"/>
      <c r="Q64" s="277" t="s">
        <v>157</v>
      </c>
      <c r="R64" s="157" t="s">
        <v>158</v>
      </c>
      <c r="S64" s="207" t="s">
        <v>156</v>
      </c>
      <c r="T64" s="207"/>
      <c r="U64" s="326" t="s">
        <v>706</v>
      </c>
      <c r="V64" s="327"/>
      <c r="W64" s="18"/>
    </row>
    <row r="65" spans="1:23" ht="15">
      <c r="A65" s="266"/>
      <c r="B65" s="21"/>
      <c r="C65" s="265"/>
      <c r="D65" s="416">
        <f>C65*A65*B65/1000000</f>
        <v>0</v>
      </c>
      <c r="E65" s="19"/>
      <c r="F65" s="266"/>
      <c r="G65" s="21"/>
      <c r="H65" s="265"/>
      <c r="I65" s="367">
        <f>H65*F65*G65/1000000</f>
        <v>0</v>
      </c>
      <c r="J65" s="2"/>
      <c r="K65" s="322"/>
      <c r="L65" s="321"/>
      <c r="M65" s="321"/>
      <c r="N65" s="265"/>
      <c r="O65" s="416">
        <f>K65*L65*N65/1000000</f>
        <v>0</v>
      </c>
      <c r="P65" s="19"/>
      <c r="Q65" s="148"/>
      <c r="R65" s="21"/>
      <c r="S65" s="325"/>
      <c r="T65" s="325"/>
      <c r="U65" s="332" t="s">
        <v>700</v>
      </c>
      <c r="V65" s="333"/>
      <c r="W65" s="367">
        <f>Q65*R65*S65/1000000</f>
        <v>0</v>
      </c>
    </row>
    <row r="66" spans="1:23" ht="15">
      <c r="A66" s="266"/>
      <c r="B66" s="21"/>
      <c r="C66" s="265"/>
      <c r="D66" s="416">
        <f t="shared" ref="D66:D74" si="6">C66*A66*B66/1000000</f>
        <v>0</v>
      </c>
      <c r="E66" s="19"/>
      <c r="F66" s="266"/>
      <c r="G66" s="21"/>
      <c r="H66" s="265"/>
      <c r="I66" s="367">
        <f t="shared" ref="I66:I74" si="7">H66*F66*G66/1000000</f>
        <v>0</v>
      </c>
      <c r="J66" s="2"/>
      <c r="K66" s="322"/>
      <c r="L66" s="321"/>
      <c r="M66" s="321"/>
      <c r="N66" s="265"/>
      <c r="O66" s="416">
        <f t="shared" ref="O66:O74" si="8">K66*L66*N66/1000000</f>
        <v>0</v>
      </c>
      <c r="P66" s="19"/>
      <c r="Q66" s="148"/>
      <c r="R66" s="21"/>
      <c r="S66" s="325"/>
      <c r="T66" s="325"/>
      <c r="U66" s="332" t="s">
        <v>700</v>
      </c>
      <c r="V66" s="333"/>
      <c r="W66" s="367">
        <f>Q66*R66*S66/1000000</f>
        <v>0</v>
      </c>
    </row>
    <row r="67" spans="1:23" ht="15">
      <c r="A67" s="266"/>
      <c r="B67" s="21"/>
      <c r="C67" s="265"/>
      <c r="D67" s="416">
        <f t="shared" si="6"/>
        <v>0</v>
      </c>
      <c r="E67" s="19"/>
      <c r="F67" s="266"/>
      <c r="G67" s="21"/>
      <c r="H67" s="265"/>
      <c r="I67" s="367">
        <f t="shared" si="7"/>
        <v>0</v>
      </c>
      <c r="J67" s="2"/>
      <c r="K67" s="322"/>
      <c r="L67" s="321"/>
      <c r="M67" s="321"/>
      <c r="N67" s="265"/>
      <c r="O67" s="416">
        <f t="shared" si="8"/>
        <v>0</v>
      </c>
      <c r="P67" s="19"/>
      <c r="Q67" s="148"/>
      <c r="R67" s="21"/>
      <c r="S67" s="325"/>
      <c r="T67" s="325"/>
      <c r="U67" s="332" t="s">
        <v>700</v>
      </c>
      <c r="V67" s="333"/>
      <c r="W67" s="367">
        <f>Q67*R67*S67/1000000</f>
        <v>0</v>
      </c>
    </row>
    <row r="68" spans="1:23" ht="15">
      <c r="A68" s="266"/>
      <c r="B68" s="21"/>
      <c r="C68" s="265"/>
      <c r="D68" s="416">
        <f t="shared" si="6"/>
        <v>0</v>
      </c>
      <c r="E68" s="19"/>
      <c r="F68" s="266"/>
      <c r="G68" s="21"/>
      <c r="H68" s="265"/>
      <c r="I68" s="367">
        <f t="shared" si="7"/>
        <v>0</v>
      </c>
      <c r="J68" s="2"/>
      <c r="K68" s="322"/>
      <c r="L68" s="321"/>
      <c r="M68" s="321"/>
      <c r="N68" s="265"/>
      <c r="O68" s="416">
        <f t="shared" si="8"/>
        <v>0</v>
      </c>
      <c r="P68" s="19"/>
      <c r="Q68" s="148"/>
      <c r="R68" s="21"/>
      <c r="S68" s="325"/>
      <c r="T68" s="325"/>
      <c r="U68" s="332" t="s">
        <v>700</v>
      </c>
      <c r="V68" s="333"/>
      <c r="W68" s="367">
        <f>Q68*R68*S68/1000000</f>
        <v>0</v>
      </c>
    </row>
    <row r="69" spans="1:23" ht="15">
      <c r="A69" s="266"/>
      <c r="B69" s="21"/>
      <c r="C69" s="265"/>
      <c r="D69" s="416">
        <f t="shared" si="6"/>
        <v>0</v>
      </c>
      <c r="E69" s="19"/>
      <c r="F69" s="266"/>
      <c r="G69" s="21"/>
      <c r="H69" s="265"/>
      <c r="I69" s="367">
        <f t="shared" si="7"/>
        <v>0</v>
      </c>
      <c r="J69" s="2"/>
      <c r="K69" s="322"/>
      <c r="L69" s="321"/>
      <c r="M69" s="321"/>
      <c r="N69" s="265"/>
      <c r="O69" s="416">
        <f t="shared" si="8"/>
        <v>0</v>
      </c>
      <c r="P69" s="19"/>
      <c r="Q69" s="148"/>
      <c r="R69" s="21"/>
      <c r="S69" s="325"/>
      <c r="T69" s="325"/>
      <c r="U69" s="332" t="s">
        <v>700</v>
      </c>
      <c r="V69" s="333"/>
      <c r="W69" s="367">
        <f>Q69*R69*S69/1000000</f>
        <v>0</v>
      </c>
    </row>
    <row r="70" spans="1:23" ht="15">
      <c r="A70" s="266"/>
      <c r="B70" s="21"/>
      <c r="C70" s="265"/>
      <c r="D70" s="416">
        <f t="shared" si="6"/>
        <v>0</v>
      </c>
      <c r="E70" s="19"/>
      <c r="F70" s="266"/>
      <c r="G70" s="21"/>
      <c r="H70" s="265"/>
      <c r="I70" s="367">
        <f t="shared" si="7"/>
        <v>0</v>
      </c>
      <c r="J70" s="2"/>
      <c r="K70" s="322"/>
      <c r="L70" s="321"/>
      <c r="M70" s="321"/>
      <c r="N70" s="265"/>
      <c r="O70" s="416">
        <f t="shared" si="8"/>
        <v>0</v>
      </c>
      <c r="P70" s="19"/>
      <c r="Q70" s="148"/>
      <c r="R70" s="21"/>
      <c r="S70" s="325"/>
      <c r="T70" s="325"/>
      <c r="U70" s="332" t="s">
        <v>700</v>
      </c>
      <c r="V70" s="333"/>
      <c r="W70" s="367">
        <f>Q70*R70*S70/1000000</f>
        <v>0</v>
      </c>
    </row>
    <row r="71" spans="1:23" ht="15">
      <c r="A71" s="266"/>
      <c r="B71" s="21"/>
      <c r="C71" s="265"/>
      <c r="D71" s="416">
        <f t="shared" si="6"/>
        <v>0</v>
      </c>
      <c r="E71" s="19"/>
      <c r="F71" s="266"/>
      <c r="G71" s="21"/>
      <c r="H71" s="265"/>
      <c r="I71" s="367">
        <f t="shared" si="7"/>
        <v>0</v>
      </c>
      <c r="J71" s="2"/>
      <c r="K71" s="322"/>
      <c r="L71" s="321"/>
      <c r="M71" s="321"/>
      <c r="N71" s="265"/>
      <c r="O71" s="416">
        <f t="shared" si="8"/>
        <v>0</v>
      </c>
      <c r="P71" s="19"/>
      <c r="Q71" s="148"/>
      <c r="R71" s="21"/>
      <c r="S71" s="325"/>
      <c r="T71" s="325"/>
      <c r="U71" s="332" t="s">
        <v>700</v>
      </c>
      <c r="V71" s="333"/>
      <c r="W71" s="367">
        <f>Q71*R71*S71/1000000</f>
        <v>0</v>
      </c>
    </row>
    <row r="72" spans="1:23" ht="15">
      <c r="A72" s="266"/>
      <c r="B72" s="21"/>
      <c r="C72" s="265"/>
      <c r="D72" s="416">
        <f t="shared" si="6"/>
        <v>0</v>
      </c>
      <c r="E72" s="19"/>
      <c r="F72" s="266"/>
      <c r="G72" s="21"/>
      <c r="H72" s="265"/>
      <c r="I72" s="367">
        <f t="shared" si="7"/>
        <v>0</v>
      </c>
      <c r="J72" s="2"/>
      <c r="K72" s="322"/>
      <c r="L72" s="321"/>
      <c r="M72" s="321"/>
      <c r="N72" s="265"/>
      <c r="O72" s="416">
        <f t="shared" si="8"/>
        <v>0</v>
      </c>
      <c r="P72" s="19"/>
      <c r="Q72" s="148"/>
      <c r="R72" s="21"/>
      <c r="S72" s="325"/>
      <c r="T72" s="325"/>
      <c r="U72" s="332" t="s">
        <v>700</v>
      </c>
      <c r="V72" s="333"/>
      <c r="W72" s="367">
        <f>Q72*R72*S72/1000000</f>
        <v>0</v>
      </c>
    </row>
    <row r="73" spans="1:23" ht="15">
      <c r="A73" s="266"/>
      <c r="B73" s="21"/>
      <c r="C73" s="265"/>
      <c r="D73" s="416">
        <f t="shared" si="6"/>
        <v>0</v>
      </c>
      <c r="E73" s="19"/>
      <c r="F73" s="266"/>
      <c r="G73" s="21"/>
      <c r="H73" s="265"/>
      <c r="I73" s="367">
        <f t="shared" si="7"/>
        <v>0</v>
      </c>
      <c r="J73" s="2"/>
      <c r="K73" s="322"/>
      <c r="L73" s="321"/>
      <c r="M73" s="321"/>
      <c r="N73" s="265"/>
      <c r="O73" s="416">
        <f t="shared" si="8"/>
        <v>0</v>
      </c>
      <c r="P73" s="19"/>
      <c r="Q73" s="148"/>
      <c r="R73" s="21"/>
      <c r="S73" s="325"/>
      <c r="T73" s="325"/>
      <c r="U73" s="332" t="s">
        <v>700</v>
      </c>
      <c r="V73" s="333"/>
      <c r="W73" s="367">
        <f>Q73*R73*S73/1000000</f>
        <v>0</v>
      </c>
    </row>
    <row r="74" spans="1:23" ht="15.75" thickBot="1">
      <c r="A74" s="267"/>
      <c r="B74" s="46"/>
      <c r="C74" s="268"/>
      <c r="D74" s="416">
        <f t="shared" si="6"/>
        <v>0</v>
      </c>
      <c r="E74" s="19"/>
      <c r="F74" s="267"/>
      <c r="G74" s="46"/>
      <c r="H74" s="268"/>
      <c r="I74" s="367">
        <f t="shared" si="7"/>
        <v>0</v>
      </c>
      <c r="J74" s="2"/>
      <c r="K74" s="323"/>
      <c r="L74" s="324"/>
      <c r="M74" s="324"/>
      <c r="N74" s="268"/>
      <c r="O74" s="416">
        <f t="shared" si="8"/>
        <v>0</v>
      </c>
      <c r="P74" s="19"/>
      <c r="Q74" s="148"/>
      <c r="R74" s="21"/>
      <c r="S74" s="325"/>
      <c r="T74" s="325"/>
      <c r="U74" s="332" t="s">
        <v>700</v>
      </c>
      <c r="V74" s="333"/>
      <c r="W74" s="367">
        <f>Q74*R74*S74/1000000</f>
        <v>0</v>
      </c>
    </row>
    <row r="75" spans="1:23" ht="15.75" thickBot="1">
      <c r="B75" s="22"/>
      <c r="C75" s="70" t="str">
        <f>CONCATENATE(SUM(C65:C74)," шт.")</f>
        <v>0 шт.</v>
      </c>
      <c r="D75" s="40" t="str">
        <f>CONCATENATE(SUM(D65:D74)," кв.м")</f>
        <v>0 кв.м</v>
      </c>
      <c r="E75" s="19"/>
      <c r="G75" s="22"/>
      <c r="H75" s="70" t="str">
        <f>CONCATENATE(SUM(H65:H74)," шт.")</f>
        <v>0 шт.</v>
      </c>
      <c r="I75" s="40" t="str">
        <f>CONCATENATE(SUM(I65:I74)," кв.м")</f>
        <v>0 кв.м</v>
      </c>
      <c r="J75" s="2"/>
      <c r="L75" s="22"/>
      <c r="M75" s="22"/>
      <c r="N75" s="70" t="str">
        <f>CONCATENATE(SUM(N65:N74)," шт.")</f>
        <v>0 шт.</v>
      </c>
      <c r="O75" s="40" t="str">
        <f>CONCATENATE(SUM(O65:O74)," кв.м")</f>
        <v>0 кв.м</v>
      </c>
      <c r="P75" s="19"/>
      <c r="R75" s="22"/>
      <c r="S75" s="311" t="str">
        <f>CONCATENATE(SUM(S65:T74)," шт.")</f>
        <v>0 шт.</v>
      </c>
      <c r="T75" s="311"/>
      <c r="U75" s="18"/>
      <c r="V75" s="18"/>
      <c r="W75" s="40" t="str">
        <f>CONCATENATE(SUM(W65:W74)," кв.м")</f>
        <v>0 кв.м</v>
      </c>
    </row>
    <row r="76" spans="1:23" s="5" customFormat="1" ht="15">
      <c r="A76" s="186" t="s">
        <v>192</v>
      </c>
      <c r="B76" s="209"/>
      <c r="C76" s="210"/>
      <c r="D76" s="60"/>
      <c r="E76" s="26"/>
      <c r="F76" s="186" t="s">
        <v>197</v>
      </c>
      <c r="G76" s="209"/>
      <c r="H76" s="210"/>
      <c r="I76" s="60"/>
      <c r="J76" s="15"/>
      <c r="K76" s="199" t="s">
        <v>200</v>
      </c>
      <c r="L76" s="200"/>
      <c r="M76" s="200"/>
      <c r="N76" s="200"/>
      <c r="O76" s="200"/>
      <c r="P76" s="200"/>
      <c r="Q76" s="200"/>
      <c r="R76" s="200"/>
      <c r="S76" s="50"/>
      <c r="T76" s="217"/>
      <c r="U76" s="217"/>
      <c r="V76" s="218"/>
      <c r="W76" s="27"/>
    </row>
    <row r="77" spans="1:23" s="5" customFormat="1" ht="15" customHeight="1">
      <c r="A77" s="87" t="s">
        <v>172</v>
      </c>
      <c r="B77" s="336" t="s">
        <v>700</v>
      </c>
      <c r="C77" s="337"/>
      <c r="D77" s="78"/>
      <c r="E77" s="26"/>
      <c r="F77" s="87" t="s">
        <v>199</v>
      </c>
      <c r="G77" s="340" t="s">
        <v>700</v>
      </c>
      <c r="H77" s="341"/>
      <c r="I77" s="81"/>
      <c r="J77" s="15"/>
      <c r="K77" s="215" t="s">
        <v>198</v>
      </c>
      <c r="L77" s="216"/>
      <c r="M77" s="343"/>
      <c r="N77" s="344"/>
      <c r="O77" s="344"/>
      <c r="P77" s="344"/>
      <c r="Q77" s="344"/>
      <c r="R77" s="344"/>
      <c r="S77" s="344"/>
      <c r="T77" s="219"/>
      <c r="U77" s="219"/>
      <c r="V77" s="220"/>
      <c r="W77" s="15"/>
    </row>
    <row r="78" spans="1:23" s="5" customFormat="1" ht="15">
      <c r="A78" s="87" t="s">
        <v>199</v>
      </c>
      <c r="B78" s="334" t="s">
        <v>700</v>
      </c>
      <c r="C78" s="335"/>
      <c r="D78" s="79"/>
      <c r="E78" s="26"/>
      <c r="F78" s="42" t="s">
        <v>157</v>
      </c>
      <c r="G78" s="157" t="s">
        <v>158</v>
      </c>
      <c r="H78" s="43" t="s">
        <v>156</v>
      </c>
      <c r="I78" s="82"/>
      <c r="J78" s="15"/>
      <c r="K78" s="277" t="s">
        <v>157</v>
      </c>
      <c r="L78" s="348" t="s">
        <v>201</v>
      </c>
      <c r="M78" s="348"/>
      <c r="N78" s="348" t="s">
        <v>202</v>
      </c>
      <c r="O78" s="348"/>
      <c r="P78" s="348"/>
      <c r="Q78" s="347" t="s">
        <v>203</v>
      </c>
      <c r="R78" s="207" t="s">
        <v>156</v>
      </c>
      <c r="S78" s="207"/>
      <c r="T78" s="219"/>
      <c r="U78" s="219"/>
      <c r="V78" s="220"/>
      <c r="W78" s="15"/>
    </row>
    <row r="79" spans="1:23" s="5" customFormat="1" ht="15">
      <c r="A79" s="42" t="s">
        <v>157</v>
      </c>
      <c r="B79" s="157" t="s">
        <v>158</v>
      </c>
      <c r="C79" s="43" t="s">
        <v>156</v>
      </c>
      <c r="D79" s="31"/>
      <c r="E79" s="26"/>
      <c r="F79" s="338"/>
      <c r="G79" s="21"/>
      <c r="H79" s="265"/>
      <c r="I79" s="32"/>
      <c r="J79" s="15"/>
      <c r="K79" s="345"/>
      <c r="L79" s="208"/>
      <c r="M79" s="208"/>
      <c r="N79" s="321"/>
      <c r="O79" s="321"/>
      <c r="P79" s="321"/>
      <c r="Q79" s="320"/>
      <c r="R79" s="349"/>
      <c r="S79" s="350"/>
      <c r="T79" s="219"/>
      <c r="U79" s="219"/>
      <c r="V79" s="220"/>
      <c r="W79" s="15"/>
    </row>
    <row r="80" spans="1:23" s="5" customFormat="1" ht="15">
      <c r="A80" s="338"/>
      <c r="B80" s="21"/>
      <c r="C80" s="265"/>
      <c r="D80" s="367">
        <f>C80*A80*B80/1000000</f>
        <v>0</v>
      </c>
      <c r="E80" s="15"/>
      <c r="F80" s="338"/>
      <c r="G80" s="21"/>
      <c r="H80" s="265"/>
      <c r="I80" s="32"/>
      <c r="J80" s="15"/>
      <c r="K80" s="345"/>
      <c r="L80" s="208"/>
      <c r="M80" s="208"/>
      <c r="N80" s="321"/>
      <c r="O80" s="321"/>
      <c r="P80" s="321"/>
      <c r="Q80" s="320"/>
      <c r="R80" s="349"/>
      <c r="S80" s="350"/>
      <c r="T80" s="219"/>
      <c r="U80" s="219"/>
      <c r="V80" s="220"/>
      <c r="W80" s="15"/>
    </row>
    <row r="81" spans="1:24" s="5" customFormat="1" ht="15">
      <c r="A81" s="338"/>
      <c r="B81" s="21"/>
      <c r="C81" s="265"/>
      <c r="D81" s="367">
        <f t="shared" ref="D81:D83" si="9">C81*A81*B81/1000000</f>
        <v>0</v>
      </c>
      <c r="E81" s="15"/>
      <c r="F81" s="338"/>
      <c r="G81" s="21"/>
      <c r="H81" s="265"/>
      <c r="I81" s="32"/>
      <c r="J81" s="15"/>
      <c r="K81" s="345"/>
      <c r="L81" s="208"/>
      <c r="M81" s="208"/>
      <c r="N81" s="321"/>
      <c r="O81" s="321"/>
      <c r="P81" s="321"/>
      <c r="Q81" s="320"/>
      <c r="R81" s="349"/>
      <c r="S81" s="350"/>
      <c r="T81" s="219"/>
      <c r="U81" s="219"/>
      <c r="V81" s="220"/>
      <c r="W81" s="15"/>
    </row>
    <row r="82" spans="1:24" s="5" customFormat="1" ht="15">
      <c r="A82" s="338"/>
      <c r="B82" s="21"/>
      <c r="C82" s="265"/>
      <c r="D82" s="367">
        <f t="shared" si="9"/>
        <v>0</v>
      </c>
      <c r="E82" s="15"/>
      <c r="F82" s="338"/>
      <c r="G82" s="21"/>
      <c r="H82" s="265"/>
      <c r="I82" s="32"/>
      <c r="J82" s="15"/>
      <c r="K82" s="345"/>
      <c r="L82" s="208"/>
      <c r="M82" s="208"/>
      <c r="N82" s="321"/>
      <c r="O82" s="321"/>
      <c r="P82" s="321"/>
      <c r="Q82" s="320"/>
      <c r="R82" s="349"/>
      <c r="S82" s="350"/>
      <c r="T82" s="219"/>
      <c r="U82" s="219"/>
      <c r="V82" s="220"/>
      <c r="W82" s="15"/>
    </row>
    <row r="83" spans="1:24" s="5" customFormat="1" ht="15.75" thickBot="1">
      <c r="A83" s="339"/>
      <c r="B83" s="46"/>
      <c r="C83" s="268"/>
      <c r="D83" s="367">
        <f t="shared" si="9"/>
        <v>0</v>
      </c>
      <c r="E83" s="15"/>
      <c r="F83" s="339"/>
      <c r="G83" s="46"/>
      <c r="H83" s="268"/>
      <c r="I83" s="32"/>
      <c r="J83" s="15"/>
      <c r="K83" s="345"/>
      <c r="L83" s="208"/>
      <c r="M83" s="208"/>
      <c r="N83" s="321"/>
      <c r="O83" s="321"/>
      <c r="P83" s="321"/>
      <c r="Q83" s="320"/>
      <c r="R83" s="349"/>
      <c r="S83" s="350"/>
      <c r="T83" s="221"/>
      <c r="U83" s="221"/>
      <c r="V83" s="222"/>
      <c r="W83" s="15"/>
    </row>
    <row r="84" spans="1:24" s="5" customFormat="1" ht="13.5" thickBot="1">
      <c r="B84" s="22"/>
      <c r="C84" s="68" t="str">
        <f>CONCATENATE(SUM(C80:C83)," шт.")</f>
        <v>0 шт.</v>
      </c>
      <c r="D84" s="40" t="str">
        <f>CONCATENATE(SUM(D80:D83)," кв.м")</f>
        <v>0 кв.м</v>
      </c>
      <c r="E84" s="15"/>
      <c r="G84" s="22"/>
      <c r="H84" s="68" t="str">
        <f>CONCATENATE(SUM(H79:H83)," шт.")</f>
        <v>0 шт.</v>
      </c>
      <c r="I84" s="68" t="str">
        <f>CONCATENATE(SUM(H79:H83)/1000," шт")</f>
        <v>0 шт</v>
      </c>
      <c r="J84" s="15"/>
      <c r="L84" s="22"/>
      <c r="M84" s="22"/>
      <c r="N84" s="22"/>
      <c r="O84" s="22"/>
      <c r="P84" s="223"/>
      <c r="Q84" s="223"/>
      <c r="R84" s="346" t="str">
        <f>CONCATENATE(SUM(R79:S83)," шт.")</f>
        <v>0 шт.</v>
      </c>
      <c r="S84" s="346"/>
      <c r="T84" s="4"/>
      <c r="U84" s="28"/>
      <c r="V84" s="15"/>
      <c r="W84" s="86" t="str">
        <f>CONCATENATE(SUM(R79:R83)/1000," пог.м")</f>
        <v>0 пог.м</v>
      </c>
    </row>
    <row r="85" spans="1:24" s="5" customFormat="1" ht="15">
      <c r="A85" s="186" t="s">
        <v>208</v>
      </c>
      <c r="B85" s="209"/>
      <c r="C85" s="210"/>
      <c r="D85" s="60"/>
      <c r="E85" s="15"/>
      <c r="F85" s="186" t="s">
        <v>207</v>
      </c>
      <c r="G85" s="209"/>
      <c r="H85" s="209"/>
      <c r="I85" s="209"/>
      <c r="J85" s="209"/>
      <c r="K85" s="209"/>
      <c r="L85" s="210"/>
      <c r="N85" s="199" t="s">
        <v>209</v>
      </c>
      <c r="O85" s="200"/>
      <c r="P85" s="200"/>
      <c r="Q85" s="200"/>
      <c r="R85" s="201"/>
      <c r="S85" s="15"/>
      <c r="T85" s="186" t="s">
        <v>712</v>
      </c>
      <c r="U85" s="209"/>
      <c r="V85" s="210"/>
      <c r="W85" s="27"/>
      <c r="X85" s="5" t="s">
        <v>736</v>
      </c>
    </row>
    <row r="86" spans="1:24" s="5" customFormat="1" ht="15">
      <c r="A86" s="353" t="s">
        <v>711</v>
      </c>
      <c r="B86" s="351"/>
      <c r="C86" s="352" t="s">
        <v>700</v>
      </c>
      <c r="D86" s="81"/>
      <c r="E86" s="15"/>
      <c r="F86" s="357" t="s">
        <v>159</v>
      </c>
      <c r="G86" s="283"/>
      <c r="H86" s="351" t="s">
        <v>711</v>
      </c>
      <c r="I86" s="351"/>
      <c r="J86" s="351"/>
      <c r="K86" s="351"/>
      <c r="L86" s="358" t="s">
        <v>700</v>
      </c>
      <c r="M86" s="15"/>
      <c r="N86" s="224" t="s">
        <v>199</v>
      </c>
      <c r="O86" s="206"/>
      <c r="P86" s="368" t="s">
        <v>700</v>
      </c>
      <c r="Q86" s="368"/>
      <c r="R86" s="369"/>
      <c r="S86" s="35"/>
      <c r="T86" s="132" t="s">
        <v>199</v>
      </c>
      <c r="U86" s="334" t="s">
        <v>700</v>
      </c>
      <c r="V86" s="335"/>
    </row>
    <row r="87" spans="1:24" s="5" customFormat="1" ht="15">
      <c r="A87" s="42" t="s">
        <v>206</v>
      </c>
      <c r="B87" s="157" t="s">
        <v>157</v>
      </c>
      <c r="C87" s="43" t="s">
        <v>156</v>
      </c>
      <c r="D87" s="82"/>
      <c r="E87" s="15"/>
      <c r="F87" s="359" t="s">
        <v>694</v>
      </c>
      <c r="G87" s="30" t="s">
        <v>162</v>
      </c>
      <c r="H87" s="207" t="s">
        <v>157</v>
      </c>
      <c r="I87" s="207"/>
      <c r="J87" s="207"/>
      <c r="K87" s="207" t="s">
        <v>156</v>
      </c>
      <c r="L87" s="270"/>
      <c r="M87" s="15"/>
      <c r="N87" s="158" t="s">
        <v>206</v>
      </c>
      <c r="O87" s="159"/>
      <c r="P87" s="158" t="s">
        <v>157</v>
      </c>
      <c r="Q87" s="159"/>
      <c r="R87" s="42" t="s">
        <v>156</v>
      </c>
      <c r="S87" s="31"/>
      <c r="T87" s="42" t="s">
        <v>206</v>
      </c>
      <c r="U87" s="157" t="s">
        <v>157</v>
      </c>
      <c r="V87" s="43" t="s">
        <v>156</v>
      </c>
    </row>
    <row r="88" spans="1:24" s="5" customFormat="1" ht="15.75">
      <c r="A88" s="338"/>
      <c r="B88" s="21"/>
      <c r="C88" s="265"/>
      <c r="D88" s="80">
        <f>A88*C88</f>
        <v>0</v>
      </c>
      <c r="E88" s="15"/>
      <c r="F88" s="360" t="s">
        <v>700</v>
      </c>
      <c r="G88" s="25" t="s">
        <v>163</v>
      </c>
      <c r="H88" s="356" t="str">
        <f>IF(F88=300,502,IF(F88=320,522,IF(F88=315,518,IF(F88=280,480,IF(F88=244,378," ")))))</f>
        <v xml:space="preserve"> </v>
      </c>
      <c r="I88" s="356"/>
      <c r="J88" s="356"/>
      <c r="K88" s="325"/>
      <c r="L88" s="361"/>
      <c r="M88" s="15"/>
      <c r="N88" s="410"/>
      <c r="O88" s="413"/>
      <c r="P88" s="160"/>
      <c r="Q88" s="161"/>
      <c r="R88" s="21"/>
      <c r="S88" s="32"/>
      <c r="T88" s="338"/>
      <c r="U88" s="21"/>
      <c r="V88" s="265"/>
      <c r="W88" s="5">
        <f>T88*V88</f>
        <v>0</v>
      </c>
      <c r="X88" s="419">
        <f>N88*R88</f>
        <v>0</v>
      </c>
    </row>
    <row r="89" spans="1:24" s="5" customFormat="1" ht="15.75">
      <c r="A89" s="338"/>
      <c r="B89" s="21"/>
      <c r="C89" s="265"/>
      <c r="D89" s="80">
        <f t="shared" ref="D89:D93" si="10">A89*C89</f>
        <v>0</v>
      </c>
      <c r="E89" s="15"/>
      <c r="F89" s="360" t="s">
        <v>700</v>
      </c>
      <c r="G89" s="25" t="s">
        <v>163</v>
      </c>
      <c r="H89" s="356" t="str">
        <f t="shared" ref="H89:H93" si="11">IF(F89=300,502,IF(F89=320,522,IF(F89=315,518,IF(F89=280,480,IF(F89=244,378," ")))))</f>
        <v xml:space="preserve"> </v>
      </c>
      <c r="I89" s="356"/>
      <c r="J89" s="356"/>
      <c r="K89" s="325"/>
      <c r="L89" s="361"/>
      <c r="M89" s="15"/>
      <c r="N89" s="410"/>
      <c r="O89" s="413"/>
      <c r="P89" s="160"/>
      <c r="Q89" s="161"/>
      <c r="R89" s="365"/>
      <c r="S89" s="32"/>
      <c r="T89" s="338"/>
      <c r="U89" s="21"/>
      <c r="V89" s="265"/>
      <c r="W89" s="5">
        <f t="shared" ref="W89:W93" si="12">T89*V89</f>
        <v>0</v>
      </c>
      <c r="X89" s="419">
        <f t="shared" ref="X89:X93" si="13">N89*R89</f>
        <v>0</v>
      </c>
    </row>
    <row r="90" spans="1:24" s="5" customFormat="1" ht="15.75">
      <c r="A90" s="338"/>
      <c r="B90" s="21"/>
      <c r="C90" s="265"/>
      <c r="D90" s="80">
        <f t="shared" si="10"/>
        <v>0</v>
      </c>
      <c r="E90" s="15"/>
      <c r="F90" s="360" t="s">
        <v>700</v>
      </c>
      <c r="G90" s="25" t="s">
        <v>163</v>
      </c>
      <c r="H90" s="356" t="str">
        <f t="shared" si="11"/>
        <v xml:space="preserve"> </v>
      </c>
      <c r="I90" s="356"/>
      <c r="J90" s="356"/>
      <c r="K90" s="325"/>
      <c r="L90" s="361"/>
      <c r="M90" s="15"/>
      <c r="N90" s="410"/>
      <c r="O90" s="413"/>
      <c r="P90" s="160"/>
      <c r="Q90" s="161"/>
      <c r="R90" s="365"/>
      <c r="S90" s="32"/>
      <c r="T90" s="338"/>
      <c r="U90" s="21"/>
      <c r="V90" s="265"/>
      <c r="W90" s="5">
        <f t="shared" si="12"/>
        <v>0</v>
      </c>
      <c r="X90" s="419">
        <f t="shared" si="13"/>
        <v>0</v>
      </c>
    </row>
    <row r="91" spans="1:24" s="5" customFormat="1" ht="15.75">
      <c r="A91" s="338"/>
      <c r="B91" s="21"/>
      <c r="C91" s="265"/>
      <c r="D91" s="80">
        <f t="shared" si="10"/>
        <v>0</v>
      </c>
      <c r="E91" s="15"/>
      <c r="F91" s="360" t="s">
        <v>700</v>
      </c>
      <c r="G91" s="25" t="s">
        <v>163</v>
      </c>
      <c r="H91" s="356" t="str">
        <f t="shared" si="11"/>
        <v xml:space="preserve"> </v>
      </c>
      <c r="I91" s="356"/>
      <c r="J91" s="356"/>
      <c r="K91" s="325"/>
      <c r="L91" s="361"/>
      <c r="M91" s="15"/>
      <c r="N91" s="410"/>
      <c r="O91" s="413"/>
      <c r="P91" s="160"/>
      <c r="Q91" s="161"/>
      <c r="R91" s="365"/>
      <c r="S91" s="32"/>
      <c r="T91" s="338"/>
      <c r="U91" s="21"/>
      <c r="V91" s="265"/>
      <c r="W91" s="5">
        <f t="shared" si="12"/>
        <v>0</v>
      </c>
      <c r="X91" s="419">
        <f t="shared" si="13"/>
        <v>0</v>
      </c>
    </row>
    <row r="92" spans="1:24" s="5" customFormat="1" ht="15.75">
      <c r="A92" s="338"/>
      <c r="B92" s="21"/>
      <c r="C92" s="265"/>
      <c r="D92" s="80">
        <f t="shared" si="10"/>
        <v>0</v>
      </c>
      <c r="E92" s="15"/>
      <c r="F92" s="360" t="s">
        <v>700</v>
      </c>
      <c r="G92" s="25" t="s">
        <v>163</v>
      </c>
      <c r="H92" s="356" t="str">
        <f t="shared" si="11"/>
        <v xml:space="preserve"> </v>
      </c>
      <c r="I92" s="356"/>
      <c r="J92" s="356"/>
      <c r="K92" s="325"/>
      <c r="L92" s="361"/>
      <c r="M92" s="15"/>
      <c r="N92" s="410"/>
      <c r="O92" s="413"/>
      <c r="P92" s="160"/>
      <c r="Q92" s="161"/>
      <c r="R92" s="365"/>
      <c r="S92" s="32"/>
      <c r="T92" s="338"/>
      <c r="U92" s="21"/>
      <c r="V92" s="265"/>
      <c r="W92" s="5">
        <f t="shared" si="12"/>
        <v>0</v>
      </c>
      <c r="X92" s="419">
        <f t="shared" si="13"/>
        <v>0</v>
      </c>
    </row>
    <row r="93" spans="1:24" s="5" customFormat="1" ht="16.5" thickBot="1">
      <c r="A93" s="339"/>
      <c r="B93" s="46"/>
      <c r="C93" s="268"/>
      <c r="D93" s="80">
        <f t="shared" si="10"/>
        <v>0</v>
      </c>
      <c r="E93" s="15"/>
      <c r="F93" s="362" t="s">
        <v>700</v>
      </c>
      <c r="G93" s="428" t="s">
        <v>163</v>
      </c>
      <c r="H93" s="429" t="str">
        <f t="shared" si="11"/>
        <v xml:space="preserve"> </v>
      </c>
      <c r="I93" s="429"/>
      <c r="J93" s="429"/>
      <c r="K93" s="363"/>
      <c r="L93" s="364"/>
      <c r="M93" s="15"/>
      <c r="N93" s="410"/>
      <c r="O93" s="413"/>
      <c r="P93" s="160"/>
      <c r="Q93" s="161"/>
      <c r="R93" s="365"/>
      <c r="S93" s="32"/>
      <c r="T93" s="339"/>
      <c r="U93" s="46"/>
      <c r="V93" s="268"/>
      <c r="W93" s="5">
        <f t="shared" si="12"/>
        <v>0</v>
      </c>
      <c r="X93" s="419">
        <f t="shared" si="13"/>
        <v>0</v>
      </c>
    </row>
    <row r="94" spans="1:24" s="76" customFormat="1" ht="13.5" thickBot="1">
      <c r="B94" s="73"/>
      <c r="C94" s="77" t="str">
        <f>CONCATENATE(SUM(C88:C93)," пог.м")</f>
        <v>0 пог.м</v>
      </c>
      <c r="D94" s="68" t="str">
        <f>CONCATENATE(SUM(D88:D93)/1000," пог.м")</f>
        <v>0 пог.м</v>
      </c>
      <c r="E94" s="29"/>
      <c r="G94" s="418"/>
      <c r="H94" s="418"/>
      <c r="I94" s="425"/>
      <c r="J94" s="418"/>
      <c r="K94" s="355" t="str">
        <f>CONCATENATE(SUM(K88:L93)," шт.")</f>
        <v>0 шт.</v>
      </c>
      <c r="L94" s="355"/>
      <c r="M94" s="29"/>
      <c r="P94" s="29"/>
      <c r="Q94" s="29"/>
      <c r="R94" s="74" t="str">
        <f>CONCATENATE(SUM(R88:R93)," шт.")</f>
        <v>0 шт.</v>
      </c>
      <c r="S94" s="75"/>
      <c r="U94" s="29"/>
      <c r="V94" s="74" t="str">
        <f>CONCATENATE(SUM(V88:V93)," шт.")</f>
        <v>0 шт.</v>
      </c>
      <c r="W94" s="68" t="str">
        <f>CONCATENATE(SUM(W88:W93)/1000," пог.м")</f>
        <v>0 пог.м</v>
      </c>
      <c r="X94" s="68" t="str">
        <f>CONCATENATE(SUM(X88:X93)/1000," пог.м")</f>
        <v>0 пог.м</v>
      </c>
    </row>
    <row r="95" spans="1:24" s="5" customFormat="1" ht="15">
      <c r="A95" s="420" t="s">
        <v>210</v>
      </c>
      <c r="B95" s="421"/>
      <c r="C95" s="421"/>
      <c r="D95" s="421"/>
      <c r="E95" s="421"/>
      <c r="F95" s="422"/>
      <c r="G95" s="430"/>
      <c r="H95" s="199" t="s">
        <v>211</v>
      </c>
      <c r="I95" s="200"/>
      <c r="J95" s="200"/>
      <c r="K95" s="200"/>
      <c r="L95" s="200"/>
      <c r="M95" s="200"/>
      <c r="N95" s="201"/>
      <c r="O95" s="430"/>
      <c r="P95" s="430"/>
      <c r="Q95" s="199" t="s">
        <v>730</v>
      </c>
      <c r="R95" s="200"/>
      <c r="S95" s="200"/>
      <c r="T95" s="200"/>
      <c r="U95" s="200"/>
      <c r="V95" s="201"/>
    </row>
    <row r="96" spans="1:24" s="5" customFormat="1" ht="15" customHeight="1">
      <c r="A96" s="381" t="s">
        <v>159</v>
      </c>
      <c r="B96" s="205"/>
      <c r="C96" s="34" t="s">
        <v>199</v>
      </c>
      <c r="D96" s="372" t="s">
        <v>700</v>
      </c>
      <c r="E96" s="216" t="s">
        <v>160</v>
      </c>
      <c r="F96" s="433"/>
      <c r="G96" s="431"/>
      <c r="H96" s="438" t="s">
        <v>159</v>
      </c>
      <c r="I96" s="373"/>
      <c r="J96" s="408" t="s">
        <v>199</v>
      </c>
      <c r="K96" s="439"/>
      <c r="L96" s="334" t="s">
        <v>700</v>
      </c>
      <c r="M96" s="371"/>
      <c r="N96" s="444" t="s">
        <v>160</v>
      </c>
      <c r="O96" s="440"/>
      <c r="P96" s="440"/>
      <c r="Q96" s="353" t="s">
        <v>731</v>
      </c>
      <c r="R96" s="351"/>
      <c r="S96" s="451" t="s">
        <v>700</v>
      </c>
      <c r="T96" s="374"/>
      <c r="U96" s="374"/>
      <c r="V96" s="453"/>
    </row>
    <row r="97" spans="1:23" s="5" customFormat="1" ht="15">
      <c r="A97" s="359" t="s">
        <v>694</v>
      </c>
      <c r="B97" s="154" t="s">
        <v>162</v>
      </c>
      <c r="C97" s="157" t="s">
        <v>157</v>
      </c>
      <c r="D97" s="342" t="s">
        <v>156</v>
      </c>
      <c r="E97" s="424"/>
      <c r="F97" s="434"/>
      <c r="G97" s="9"/>
      <c r="H97" s="437" t="s">
        <v>694</v>
      </c>
      <c r="I97" s="154" t="s">
        <v>162</v>
      </c>
      <c r="J97" s="207" t="s">
        <v>157</v>
      </c>
      <c r="K97" s="207"/>
      <c r="L97" s="383" t="s">
        <v>156</v>
      </c>
      <c r="M97" s="384"/>
      <c r="N97" s="445"/>
      <c r="O97" s="417"/>
      <c r="P97" s="440"/>
      <c r="Q97" s="42" t="s">
        <v>206</v>
      </c>
      <c r="R97" s="157" t="s">
        <v>157</v>
      </c>
      <c r="S97" s="207" t="s">
        <v>156</v>
      </c>
      <c r="T97" s="207"/>
      <c r="U97" s="207"/>
      <c r="V97" s="270"/>
    </row>
    <row r="98" spans="1:23" s="5" customFormat="1" ht="18">
      <c r="A98" s="360" t="s">
        <v>700</v>
      </c>
      <c r="B98" s="25" t="s">
        <v>163</v>
      </c>
      <c r="C98" s="380"/>
      <c r="D98" s="378"/>
      <c r="E98" s="423" t="s">
        <v>700</v>
      </c>
      <c r="F98" s="435"/>
      <c r="G98" s="9"/>
      <c r="H98" s="436" t="s">
        <v>700</v>
      </c>
      <c r="I98" s="25" t="s">
        <v>163</v>
      </c>
      <c r="J98" s="426"/>
      <c r="K98" s="426"/>
      <c r="L98" s="410"/>
      <c r="M98" s="413"/>
      <c r="N98" s="446" t="s">
        <v>700</v>
      </c>
      <c r="O98" s="441"/>
      <c r="P98" s="442"/>
      <c r="Q98" s="338"/>
      <c r="R98" s="21"/>
      <c r="S98" s="325"/>
      <c r="T98" s="325"/>
      <c r="U98" s="325"/>
      <c r="V98" s="361"/>
      <c r="W98" s="5">
        <f>Q98*S98</f>
        <v>0</v>
      </c>
    </row>
    <row r="99" spans="1:23" s="5" customFormat="1" ht="18">
      <c r="A99" s="360" t="s">
        <v>700</v>
      </c>
      <c r="B99" s="25" t="s">
        <v>163</v>
      </c>
      <c r="C99" s="380"/>
      <c r="D99" s="378"/>
      <c r="E99" s="423" t="s">
        <v>700</v>
      </c>
      <c r="F99" s="435"/>
      <c r="G99" s="9"/>
      <c r="H99" s="436" t="s">
        <v>700</v>
      </c>
      <c r="I99" s="25" t="s">
        <v>163</v>
      </c>
      <c r="J99" s="426"/>
      <c r="K99" s="426"/>
      <c r="L99" s="410"/>
      <c r="M99" s="413"/>
      <c r="N99" s="446" t="s">
        <v>700</v>
      </c>
      <c r="O99" s="441"/>
      <c r="P99" s="442"/>
      <c r="Q99" s="338"/>
      <c r="R99" s="21"/>
      <c r="S99" s="325"/>
      <c r="T99" s="325"/>
      <c r="U99" s="325"/>
      <c r="V99" s="361"/>
      <c r="W99" s="5">
        <f t="shared" ref="W99:W103" si="14">Q99*S99</f>
        <v>0</v>
      </c>
    </row>
    <row r="100" spans="1:23" s="5" customFormat="1" ht="18">
      <c r="A100" s="360" t="s">
        <v>700</v>
      </c>
      <c r="B100" s="25" t="s">
        <v>163</v>
      </c>
      <c r="C100" s="380"/>
      <c r="D100" s="378"/>
      <c r="E100" s="423" t="s">
        <v>700</v>
      </c>
      <c r="F100" s="435"/>
      <c r="G100" s="9"/>
      <c r="H100" s="436" t="s">
        <v>700</v>
      </c>
      <c r="I100" s="25" t="s">
        <v>163</v>
      </c>
      <c r="J100" s="426"/>
      <c r="K100" s="426"/>
      <c r="L100" s="410"/>
      <c r="M100" s="413"/>
      <c r="N100" s="446" t="s">
        <v>700</v>
      </c>
      <c r="O100" s="441"/>
      <c r="P100" s="442"/>
      <c r="Q100" s="338"/>
      <c r="R100" s="21"/>
      <c r="S100" s="325"/>
      <c r="T100" s="325"/>
      <c r="U100" s="325"/>
      <c r="V100" s="361"/>
      <c r="W100" s="5">
        <f t="shared" si="14"/>
        <v>0</v>
      </c>
    </row>
    <row r="101" spans="1:23" s="5" customFormat="1" ht="18">
      <c r="A101" s="360" t="s">
        <v>700</v>
      </c>
      <c r="B101" s="25" t="s">
        <v>163</v>
      </c>
      <c r="C101" s="380"/>
      <c r="D101" s="378"/>
      <c r="E101" s="423" t="s">
        <v>700</v>
      </c>
      <c r="F101" s="435"/>
      <c r="G101" s="9"/>
      <c r="H101" s="436" t="s">
        <v>700</v>
      </c>
      <c r="I101" s="25" t="s">
        <v>163</v>
      </c>
      <c r="J101" s="426"/>
      <c r="K101" s="426"/>
      <c r="L101" s="410"/>
      <c r="M101" s="413"/>
      <c r="N101" s="446" t="s">
        <v>700</v>
      </c>
      <c r="O101" s="441"/>
      <c r="P101" s="442"/>
      <c r="Q101" s="338"/>
      <c r="R101" s="21"/>
      <c r="S101" s="325"/>
      <c r="T101" s="325"/>
      <c r="U101" s="325"/>
      <c r="V101" s="361"/>
      <c r="W101" s="5">
        <f t="shared" si="14"/>
        <v>0</v>
      </c>
    </row>
    <row r="102" spans="1:23" s="5" customFormat="1" ht="18">
      <c r="A102" s="360" t="s">
        <v>700</v>
      </c>
      <c r="B102" s="25" t="s">
        <v>163</v>
      </c>
      <c r="C102" s="380"/>
      <c r="D102" s="378"/>
      <c r="E102" s="423" t="s">
        <v>700</v>
      </c>
      <c r="F102" s="435"/>
      <c r="G102" s="9"/>
      <c r="H102" s="436" t="s">
        <v>700</v>
      </c>
      <c r="I102" s="25" t="s">
        <v>163</v>
      </c>
      <c r="J102" s="426"/>
      <c r="K102" s="426"/>
      <c r="L102" s="410"/>
      <c r="M102" s="413"/>
      <c r="N102" s="446" t="s">
        <v>700</v>
      </c>
      <c r="O102" s="441"/>
      <c r="P102" s="442"/>
      <c r="Q102" s="338"/>
      <c r="R102" s="21"/>
      <c r="S102" s="325"/>
      <c r="T102" s="325"/>
      <c r="U102" s="325"/>
      <c r="V102" s="361"/>
      <c r="W102" s="5">
        <f t="shared" si="14"/>
        <v>0</v>
      </c>
    </row>
    <row r="103" spans="1:23" s="5" customFormat="1" ht="16.5" customHeight="1" thickBot="1">
      <c r="A103" s="362" t="s">
        <v>700</v>
      </c>
      <c r="B103" s="47" t="s">
        <v>163</v>
      </c>
      <c r="C103" s="382"/>
      <c r="D103" s="379"/>
      <c r="E103" s="228" t="s">
        <v>700</v>
      </c>
      <c r="F103" s="229"/>
      <c r="G103" s="9"/>
      <c r="H103" s="447" t="s">
        <v>700</v>
      </c>
      <c r="I103" s="47" t="s">
        <v>163</v>
      </c>
      <c r="J103" s="427"/>
      <c r="K103" s="427"/>
      <c r="L103" s="448"/>
      <c r="M103" s="449"/>
      <c r="N103" s="450" t="s">
        <v>700</v>
      </c>
      <c r="O103" s="441"/>
      <c r="P103" s="442"/>
      <c r="Q103" s="339"/>
      <c r="R103" s="46"/>
      <c r="S103" s="363"/>
      <c r="T103" s="363"/>
      <c r="U103" s="363"/>
      <c r="V103" s="364"/>
      <c r="W103" s="5">
        <f t="shared" si="14"/>
        <v>0</v>
      </c>
    </row>
    <row r="104" spans="1:23" s="76" customFormat="1" ht="15.75" thickBot="1">
      <c r="B104" s="83"/>
      <c r="C104" s="84"/>
      <c r="D104" s="67" t="str">
        <f>CONCATENATE(SUM(D98:D103)," шт.")</f>
        <v>0 шт.</v>
      </c>
      <c r="E104" s="73"/>
      <c r="F104" s="73"/>
      <c r="G104" s="9"/>
      <c r="H104" s="418"/>
      <c r="I104" s="418"/>
      <c r="J104" s="418"/>
      <c r="L104" s="386" t="str">
        <f>CONCATENATE(SUM(L98:M103)," шт.")</f>
        <v>0 шт.</v>
      </c>
      <c r="M104" s="386"/>
      <c r="N104" s="33"/>
      <c r="O104" s="33"/>
      <c r="P104" s="33"/>
      <c r="R104" s="153"/>
      <c r="S104" s="452" t="str">
        <f>CONCATENATE(SUM(S98:V103)," шт.")</f>
        <v>0 шт.</v>
      </c>
      <c r="T104" s="452"/>
      <c r="U104" s="452"/>
      <c r="V104" s="452"/>
      <c r="W104" s="68" t="str">
        <f>CONCATENATE(SUM(W98:W103)/1000," пог.м")</f>
        <v>0 пог.м</v>
      </c>
    </row>
    <row r="105" spans="1:23" s="76" customFormat="1" ht="15">
      <c r="A105" s="199" t="s">
        <v>732</v>
      </c>
      <c r="B105" s="200"/>
      <c r="C105" s="200"/>
      <c r="D105" s="200"/>
      <c r="E105" s="200"/>
      <c r="F105" s="201"/>
      <c r="G105" s="9"/>
      <c r="H105" s="443" t="s">
        <v>735</v>
      </c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68"/>
    </row>
    <row r="106" spans="1:23" s="76" customFormat="1" ht="15" customHeight="1">
      <c r="A106" s="387" t="s">
        <v>159</v>
      </c>
      <c r="B106" s="354"/>
      <c r="C106" s="34" t="s">
        <v>199</v>
      </c>
      <c r="D106" s="372" t="s">
        <v>700</v>
      </c>
      <c r="E106" s="212" t="s">
        <v>160</v>
      </c>
      <c r="F106" s="213"/>
      <c r="G106" s="9"/>
      <c r="H106" s="460" t="s">
        <v>172</v>
      </c>
      <c r="I106" s="409"/>
      <c r="J106" s="409"/>
      <c r="K106" s="409"/>
      <c r="L106" s="409"/>
      <c r="M106" s="409"/>
      <c r="N106" s="409"/>
      <c r="O106" s="409"/>
      <c r="P106" s="409"/>
      <c r="Q106" s="409"/>
      <c r="R106" s="409"/>
      <c r="S106" s="409"/>
      <c r="T106" s="409"/>
      <c r="U106" s="439"/>
      <c r="V106" s="463" t="s">
        <v>156</v>
      </c>
      <c r="W106" s="68"/>
    </row>
    <row r="107" spans="1:23" s="76" customFormat="1" ht="15">
      <c r="A107" s="359" t="s">
        <v>694</v>
      </c>
      <c r="B107" s="154" t="s">
        <v>162</v>
      </c>
      <c r="C107" s="157" t="s">
        <v>157</v>
      </c>
      <c r="D107" s="342" t="s">
        <v>156</v>
      </c>
      <c r="E107" s="212"/>
      <c r="F107" s="213"/>
      <c r="G107" s="9"/>
      <c r="H107" s="461"/>
      <c r="I107" s="461"/>
      <c r="J107" s="461"/>
      <c r="K107" s="461"/>
      <c r="L107" s="461"/>
      <c r="M107" s="461"/>
      <c r="N107" s="461"/>
      <c r="O107" s="461"/>
      <c r="P107" s="461"/>
      <c r="Q107" s="461"/>
      <c r="R107" s="461"/>
      <c r="S107" s="461"/>
      <c r="T107" s="461"/>
      <c r="U107" s="461"/>
      <c r="V107" s="464"/>
      <c r="W107" s="462"/>
    </row>
    <row r="108" spans="1:23" s="76" customFormat="1" ht="15.75">
      <c r="A108" s="360" t="s">
        <v>700</v>
      </c>
      <c r="B108" s="25" t="s">
        <v>163</v>
      </c>
      <c r="C108" s="458"/>
      <c r="D108" s="458"/>
      <c r="E108" s="454" t="s">
        <v>700</v>
      </c>
      <c r="F108" s="455"/>
      <c r="G108" s="9"/>
      <c r="H108" s="461"/>
      <c r="I108" s="461"/>
      <c r="J108" s="461"/>
      <c r="K108" s="461"/>
      <c r="L108" s="461"/>
      <c r="M108" s="461"/>
      <c r="N108" s="461"/>
      <c r="O108" s="461"/>
      <c r="P108" s="461"/>
      <c r="Q108" s="461"/>
      <c r="R108" s="461"/>
      <c r="S108" s="461"/>
      <c r="T108" s="461"/>
      <c r="U108" s="461"/>
      <c r="V108" s="464"/>
      <c r="W108" s="462"/>
    </row>
    <row r="109" spans="1:23" s="76" customFormat="1" ht="15.75">
      <c r="A109" s="360" t="s">
        <v>700</v>
      </c>
      <c r="B109" s="25" t="s">
        <v>163</v>
      </c>
      <c r="C109" s="458"/>
      <c r="D109" s="458"/>
      <c r="E109" s="454" t="s">
        <v>700</v>
      </c>
      <c r="F109" s="455"/>
      <c r="G109" s="9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  <c r="T109" s="461"/>
      <c r="U109" s="461"/>
      <c r="V109" s="464"/>
      <c r="W109" s="462"/>
    </row>
    <row r="110" spans="1:23" s="76" customFormat="1" ht="15.75">
      <c r="A110" s="360" t="s">
        <v>700</v>
      </c>
      <c r="B110" s="25" t="s">
        <v>163</v>
      </c>
      <c r="C110" s="458"/>
      <c r="D110" s="458"/>
      <c r="E110" s="454" t="s">
        <v>700</v>
      </c>
      <c r="F110" s="455"/>
      <c r="G110" s="9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  <c r="T110" s="461"/>
      <c r="U110" s="461"/>
      <c r="V110" s="464"/>
      <c r="W110" s="462"/>
    </row>
    <row r="111" spans="1:23" s="76" customFormat="1" ht="15.75">
      <c r="A111" s="360" t="s">
        <v>700</v>
      </c>
      <c r="B111" s="25" t="s">
        <v>163</v>
      </c>
      <c r="C111" s="458"/>
      <c r="D111" s="458"/>
      <c r="E111" s="454" t="s">
        <v>700</v>
      </c>
      <c r="F111" s="455"/>
      <c r="G111" s="9"/>
      <c r="H111" s="461"/>
      <c r="I111" s="461"/>
      <c r="J111" s="461"/>
      <c r="K111" s="461"/>
      <c r="L111" s="461"/>
      <c r="M111" s="461"/>
      <c r="N111" s="461"/>
      <c r="O111" s="461"/>
      <c r="P111" s="461"/>
      <c r="Q111" s="461"/>
      <c r="R111" s="461"/>
      <c r="S111" s="461"/>
      <c r="T111" s="461"/>
      <c r="U111" s="461"/>
      <c r="V111" s="464"/>
      <c r="W111" s="462"/>
    </row>
    <row r="112" spans="1:23" s="76" customFormat="1" ht="15.75">
      <c r="A112" s="360" t="s">
        <v>700</v>
      </c>
      <c r="B112" s="25" t="s">
        <v>163</v>
      </c>
      <c r="C112" s="458"/>
      <c r="D112" s="458"/>
      <c r="E112" s="454" t="s">
        <v>700</v>
      </c>
      <c r="F112" s="455"/>
      <c r="G112" s="9"/>
      <c r="H112" s="461"/>
      <c r="I112" s="461"/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  <c r="T112" s="461"/>
      <c r="U112" s="461"/>
      <c r="V112" s="464"/>
      <c r="W112" s="432"/>
    </row>
    <row r="113" spans="1:23" s="76" customFormat="1" ht="16.5" thickBot="1">
      <c r="A113" s="362" t="s">
        <v>700</v>
      </c>
      <c r="B113" s="47" t="s">
        <v>163</v>
      </c>
      <c r="C113" s="459"/>
      <c r="D113" s="459"/>
      <c r="E113" s="456" t="s">
        <v>700</v>
      </c>
      <c r="F113" s="457"/>
      <c r="G113" s="9"/>
      <c r="H113" s="461"/>
      <c r="I113" s="461"/>
      <c r="J113" s="461"/>
      <c r="K113" s="461"/>
      <c r="L113" s="461"/>
      <c r="M113" s="461"/>
      <c r="N113" s="461"/>
      <c r="O113" s="461"/>
      <c r="P113" s="461"/>
      <c r="Q113" s="461"/>
      <c r="R113" s="461"/>
      <c r="S113" s="461"/>
      <c r="T113" s="461"/>
      <c r="U113" s="461"/>
      <c r="V113" s="464"/>
      <c r="W113" s="432"/>
    </row>
    <row r="114" spans="1:23" s="76" customFormat="1">
      <c r="D114" s="77" t="str">
        <f>CONCATENATE(SUM(D108:D113)," шт.")</f>
        <v>0 шт.</v>
      </c>
      <c r="E114" s="153"/>
      <c r="F114" s="153"/>
      <c r="G114" s="9"/>
      <c r="H114" s="29"/>
      <c r="I114" s="29"/>
      <c r="J114" s="29"/>
      <c r="M114" s="84"/>
      <c r="N114" s="33"/>
      <c r="O114" s="33"/>
      <c r="P114" s="33"/>
      <c r="R114" s="29"/>
      <c r="S114" s="388"/>
      <c r="T114" s="388"/>
      <c r="U114" s="29"/>
      <c r="V114" s="85" t="str">
        <f>CONCATENATE(SUM(V107:V113)," шт.")</f>
        <v>0 шт.</v>
      </c>
    </row>
    <row r="115" spans="1:23" s="5" customFormat="1" ht="15">
      <c r="A115" s="167" t="s">
        <v>212</v>
      </c>
      <c r="B115" s="167"/>
      <c r="C115" s="167"/>
      <c r="D115" s="167"/>
      <c r="E115" s="167"/>
      <c r="F115" s="202" t="s">
        <v>213</v>
      </c>
      <c r="G115" s="202"/>
      <c r="H115" s="16"/>
      <c r="I115" s="227" t="s">
        <v>217</v>
      </c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</row>
    <row r="116" spans="1:23" s="5" customFormat="1" ht="15">
      <c r="A116" s="178"/>
      <c r="B116" s="178"/>
      <c r="C116" s="178"/>
      <c r="D116" s="178"/>
      <c r="E116" s="178"/>
      <c r="F116" s="202"/>
      <c r="G116" s="202"/>
      <c r="H116" s="15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</row>
    <row r="117" spans="1:23" s="5" customFormat="1" ht="15.75" customHeight="1">
      <c r="A117" s="196" t="str">
        <f>A36</f>
        <v xml:space="preserve">1. Фасады Глухие Прямые </v>
      </c>
      <c r="B117" s="197"/>
      <c r="C117" s="197"/>
      <c r="D117" s="197"/>
      <c r="E117" s="198"/>
      <c r="F117" s="412" t="str">
        <f>C53</f>
        <v>0 шт.</v>
      </c>
      <c r="G117" s="88" t="str">
        <f>D53</f>
        <v>0 кв.м</v>
      </c>
      <c r="H117" s="15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</row>
    <row r="118" spans="1:23" s="5" customFormat="1" ht="15.75" customHeight="1">
      <c r="A118" s="196" t="str">
        <f>F36</f>
        <v>2. Фасады Накладки Прямые</v>
      </c>
      <c r="B118" s="197"/>
      <c r="C118" s="197"/>
      <c r="D118" s="197"/>
      <c r="E118" s="198"/>
      <c r="F118" s="23" t="str">
        <f>H53</f>
        <v>0 шт.</v>
      </c>
      <c r="G118" s="89" t="str">
        <f>I53</f>
        <v>0 кв.м</v>
      </c>
      <c r="H118" s="15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</row>
    <row r="119" spans="1:23" s="5" customFormat="1" ht="15.75" customHeight="1">
      <c r="A119" s="196" t="str">
        <f>K36</f>
        <v>3. Фасады Фальш Прямые</v>
      </c>
      <c r="B119" s="197"/>
      <c r="C119" s="197"/>
      <c r="D119" s="197"/>
      <c r="E119" s="198"/>
      <c r="F119" s="90" t="str">
        <f>N53</f>
        <v>0 шт.</v>
      </c>
      <c r="G119" s="90" t="str">
        <f>O53</f>
        <v>0 кв.м</v>
      </c>
      <c r="H119" s="15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</row>
    <row r="120" spans="1:23" s="5" customFormat="1" ht="15.75" customHeight="1">
      <c r="A120" s="196" t="str">
        <f>Q36</f>
        <v>4. Фасады под Стекло Прямые</v>
      </c>
      <c r="B120" s="197"/>
      <c r="C120" s="197"/>
      <c r="D120" s="197"/>
      <c r="E120" s="198"/>
      <c r="F120" s="90" t="str">
        <f>T53</f>
        <v>0 шт.</v>
      </c>
      <c r="G120" s="90" t="str">
        <f>W53</f>
        <v>0 кв.м</v>
      </c>
      <c r="H120" s="15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</row>
    <row r="121" spans="1:23" s="5" customFormat="1" ht="15.75" customHeight="1">
      <c r="A121" s="196" t="str">
        <f>A54</f>
        <v>5. Фасады Глухие Радиусные</v>
      </c>
      <c r="B121" s="197"/>
      <c r="C121" s="197"/>
      <c r="D121" s="197"/>
      <c r="E121" s="198"/>
      <c r="F121" s="90" t="str">
        <f>C61</f>
        <v>0 шт.</v>
      </c>
      <c r="G121" s="90" t="str">
        <f>I61</f>
        <v>0 кв.м</v>
      </c>
      <c r="H121" s="15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</row>
    <row r="122" spans="1:23" s="5" customFormat="1" ht="15.75" customHeight="1">
      <c r="A122" s="196" t="str">
        <f>K54</f>
        <v>6. Фасады под Стекло Радиусные</v>
      </c>
      <c r="B122" s="197"/>
      <c r="C122" s="197"/>
      <c r="D122" s="197"/>
      <c r="E122" s="198"/>
      <c r="F122" s="90" t="str">
        <f>N61</f>
        <v>0 шт.</v>
      </c>
      <c r="G122" s="90" t="str">
        <f>W61</f>
        <v>0 кв.м</v>
      </c>
      <c r="H122" s="15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</row>
    <row r="123" spans="1:23" s="5" customFormat="1" ht="15">
      <c r="A123" s="196" t="str">
        <f>A62</f>
        <v>7. Лицевые рамки</v>
      </c>
      <c r="B123" s="197"/>
      <c r="C123" s="197"/>
      <c r="D123" s="197"/>
      <c r="E123" s="198"/>
      <c r="F123" s="90" t="str">
        <f>C75</f>
        <v>0 шт.</v>
      </c>
      <c r="G123" s="89" t="str">
        <f>D75</f>
        <v>0 кв.м</v>
      </c>
      <c r="H123" s="15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</row>
    <row r="124" spans="1:23" s="5" customFormat="1" ht="15">
      <c r="A124" s="196" t="str">
        <f>F62</f>
        <v>8. Фасады с решеткой</v>
      </c>
      <c r="B124" s="197"/>
      <c r="C124" s="197"/>
      <c r="D124" s="197"/>
      <c r="E124" s="198"/>
      <c r="F124" s="90" t="str">
        <f>H75</f>
        <v>0 шт.</v>
      </c>
      <c r="G124" s="90" t="str">
        <f>I75</f>
        <v>0 кв.м</v>
      </c>
      <c r="H124" s="15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</row>
    <row r="125" spans="1:23" s="5" customFormat="1" ht="15">
      <c r="A125" s="196" t="str">
        <f>K62</f>
        <v>9. Фасады жалюзи</v>
      </c>
      <c r="B125" s="197"/>
      <c r="C125" s="197"/>
      <c r="D125" s="197"/>
      <c r="E125" s="198"/>
      <c r="F125" s="90" t="str">
        <f>N75</f>
        <v>0 шт.</v>
      </c>
      <c r="G125" s="90" t="str">
        <f>O75</f>
        <v>0 кв.м</v>
      </c>
      <c r="H125" s="16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</row>
    <row r="126" spans="1:23" s="5" customFormat="1" ht="15">
      <c r="A126" s="196" t="str">
        <f>Q62</f>
        <v>10. Корпусные плиты</v>
      </c>
      <c r="B126" s="197"/>
      <c r="C126" s="197"/>
      <c r="D126" s="197"/>
      <c r="E126" s="198"/>
      <c r="F126" s="90" t="str">
        <f>S75</f>
        <v>0 шт.</v>
      </c>
      <c r="G126" s="89" t="str">
        <f>W75</f>
        <v>0 кв.м</v>
      </c>
      <c r="H126" s="15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</row>
    <row r="127" spans="1:23" s="5" customFormat="1" ht="15">
      <c r="A127" s="196" t="str">
        <f>A76</f>
        <v>11. Столешница</v>
      </c>
      <c r="B127" s="197"/>
      <c r="C127" s="197"/>
      <c r="D127" s="197"/>
      <c r="E127" s="198"/>
      <c r="F127" s="90" t="str">
        <f>C84</f>
        <v>0 шт.</v>
      </c>
      <c r="G127" s="90" t="str">
        <f>D84</f>
        <v>0 кв.м</v>
      </c>
      <c r="H127" s="15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</row>
    <row r="128" spans="1:23" ht="15">
      <c r="A128" s="196" t="str">
        <f>F76</f>
        <v>12. Пилястры</v>
      </c>
      <c r="B128" s="197"/>
      <c r="C128" s="197"/>
      <c r="D128" s="197"/>
      <c r="E128" s="198"/>
      <c r="F128" s="90" t="str">
        <f>H84</f>
        <v>0 шт.</v>
      </c>
      <c r="G128" s="90" t="str">
        <f>F128</f>
        <v>0 шт.</v>
      </c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</row>
    <row r="129" spans="1:22" ht="15">
      <c r="A129" s="196" t="str">
        <f>K76</f>
        <v>13. Угловые накладки</v>
      </c>
      <c r="B129" s="197"/>
      <c r="C129" s="197"/>
      <c r="D129" s="197"/>
      <c r="E129" s="198"/>
      <c r="F129" s="90" t="str">
        <f>R84</f>
        <v>0 шт.</v>
      </c>
      <c r="G129" s="90" t="str">
        <f>F129</f>
        <v>0 шт.</v>
      </c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</row>
    <row r="130" spans="1:22" ht="15">
      <c r="A130" s="196" t="str">
        <f>A85</f>
        <v>14. Балюстрады Прямые</v>
      </c>
      <c r="B130" s="197"/>
      <c r="C130" s="197"/>
      <c r="D130" s="197"/>
      <c r="E130" s="198"/>
      <c r="F130" s="90" t="str">
        <f>C94</f>
        <v>0 пог.м</v>
      </c>
      <c r="G130" s="90" t="str">
        <f>D94</f>
        <v>0 пог.м</v>
      </c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</row>
    <row r="131" spans="1:22" ht="15">
      <c r="A131" s="196" t="str">
        <f>F85</f>
        <v>15. Балюстрады Радиусные</v>
      </c>
      <c r="B131" s="197"/>
      <c r="C131" s="197"/>
      <c r="D131" s="197"/>
      <c r="E131" s="198"/>
      <c r="F131" s="90" t="str">
        <f>K94</f>
        <v>0 шт.</v>
      </c>
      <c r="G131" s="89" t="str">
        <f>F131</f>
        <v>0 шт.</v>
      </c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</row>
    <row r="132" spans="1:22" ht="15">
      <c r="A132" s="196" t="str">
        <f>N85</f>
        <v>16. Карнизы Верхние Прямые</v>
      </c>
      <c r="B132" s="197"/>
      <c r="C132" s="197"/>
      <c r="D132" s="197"/>
      <c r="E132" s="198"/>
      <c r="F132" s="90" t="str">
        <f>R94</f>
        <v>0 шт.</v>
      </c>
      <c r="G132" s="90" t="str">
        <f>X94</f>
        <v>0 пог.м</v>
      </c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</row>
    <row r="133" spans="1:22" ht="15">
      <c r="A133" s="196" t="str">
        <f>T85</f>
        <v>17. Карнизы Нижние Прямые</v>
      </c>
      <c r="B133" s="197"/>
      <c r="C133" s="197"/>
      <c r="D133" s="197"/>
      <c r="E133" s="198"/>
      <c r="F133" s="90" t="str">
        <f>V94</f>
        <v>0 шт.</v>
      </c>
      <c r="G133" s="90" t="str">
        <f>W94</f>
        <v>0 пог.м</v>
      </c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</row>
    <row r="134" spans="1:22" ht="15">
      <c r="A134" s="196" t="str">
        <f>A95</f>
        <v>18. Карнизы Верхние Радиусные</v>
      </c>
      <c r="B134" s="197"/>
      <c r="C134" s="197"/>
      <c r="D134" s="197"/>
      <c r="E134" s="198"/>
      <c r="F134" s="90" t="str">
        <f>D104</f>
        <v>0 шт.</v>
      </c>
      <c r="G134" s="90" t="str">
        <f>F134</f>
        <v>0 шт.</v>
      </c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</row>
    <row r="135" spans="1:22" ht="15">
      <c r="A135" s="196" t="str">
        <f>H95</f>
        <v>19. Карнизы Нижние Радиусные</v>
      </c>
      <c r="B135" s="197"/>
      <c r="C135" s="197"/>
      <c r="D135" s="197"/>
      <c r="E135" s="198"/>
      <c r="F135" s="90" t="str">
        <f>L104</f>
        <v>0 шт.</v>
      </c>
      <c r="G135" s="90" t="str">
        <f>F135</f>
        <v>0 шт.</v>
      </c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</row>
    <row r="136" spans="1:22" ht="15">
      <c r="A136" s="196" t="str">
        <f>Q95</f>
        <v>20. Цоколи Прямые</v>
      </c>
      <c r="B136" s="197"/>
      <c r="C136" s="197"/>
      <c r="D136" s="197"/>
      <c r="E136" s="198"/>
      <c r="F136" s="90" t="str">
        <f>S104</f>
        <v>0 шт.</v>
      </c>
      <c r="G136" s="90" t="str">
        <f>W104</f>
        <v>0 пог.м</v>
      </c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</row>
    <row r="137" spans="1:22" ht="15">
      <c r="A137" s="196" t="str">
        <f>A105</f>
        <v>21. Цоколи Радиусные</v>
      </c>
      <c r="B137" s="197"/>
      <c r="C137" s="197"/>
      <c r="D137" s="197"/>
      <c r="E137" s="198"/>
      <c r="F137" s="90" t="str">
        <f>D114</f>
        <v>0 шт.</v>
      </c>
      <c r="G137" s="90" t="str">
        <f>F137</f>
        <v>0 шт.</v>
      </c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</row>
    <row r="138" spans="1:22" ht="15">
      <c r="A138" s="196" t="str">
        <f>H105</f>
        <v>22. Зарезки и услуги</v>
      </c>
      <c r="B138" s="197"/>
      <c r="C138" s="197"/>
      <c r="D138" s="197"/>
      <c r="E138" s="198"/>
      <c r="F138" s="23" t="str">
        <f>V114</f>
        <v>0 шт.</v>
      </c>
      <c r="G138" s="90" t="str">
        <f>F138</f>
        <v>0 шт.</v>
      </c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</row>
  </sheetData>
  <sheetProtection formatCells="0" formatColumns="0" formatRows="0" insertColumns="0" insertRows="0" deleteColumns="0" deleteRows="0" pivotTables="0"/>
  <customSheetViews>
    <customSheetView guid="{A95AC2DF-CB3A-49E1-B29F-EACAB48F28A1}" hiddenColumns="1" showRuler="0">
      <selection activeCell="N13" sqref="N13"/>
      <colBreaks count="1" manualBreakCount="1">
        <brk id="8" max="1048575" man="1"/>
      </colBreaks>
      <pageMargins left="0.78740157480314965" right="0" top="0.98425196850393704" bottom="0.98425196850393704" header="0.51181102362204722" footer="0.51181102362204722"/>
      <pageSetup paperSize="9" scale="85" orientation="portrait" horizontalDpi="300" verticalDpi="300" copies="2" r:id="rId1"/>
      <headerFooter alignWithMargins="0"/>
    </customSheetView>
    <customSheetView guid="{B6EA61A0-A469-4BE4-8803-A10D1877A0B4}" hiddenColumns="1" showRuler="0">
      <selection activeCell="N13" sqref="N13"/>
      <colBreaks count="1" manualBreakCount="1">
        <brk id="8" max="1048575" man="1"/>
      </colBreaks>
      <pageMargins left="0.78740157480314965" right="0" top="0.98425196850393704" bottom="0.98425196850393704" header="0.51181102362204722" footer="0.51181102362204722"/>
      <pageSetup paperSize="9" scale="85" orientation="portrait" horizontalDpi="300" verticalDpi="300" copies="2" r:id="rId2"/>
      <headerFooter alignWithMargins="0"/>
    </customSheetView>
  </customSheetViews>
  <mergeCells count="341">
    <mergeCell ref="E110:F110"/>
    <mergeCell ref="E111:F111"/>
    <mergeCell ref="E112:F112"/>
    <mergeCell ref="E113:F113"/>
    <mergeCell ref="A105:F105"/>
    <mergeCell ref="H105:V105"/>
    <mergeCell ref="H106:U106"/>
    <mergeCell ref="H107:U107"/>
    <mergeCell ref="H108:U108"/>
    <mergeCell ref="H109:U109"/>
    <mergeCell ref="H110:U110"/>
    <mergeCell ref="H111:U111"/>
    <mergeCell ref="H112:U112"/>
    <mergeCell ref="H113:U113"/>
    <mergeCell ref="S96:V96"/>
    <mergeCell ref="Q95:V95"/>
    <mergeCell ref="S97:V97"/>
    <mergeCell ref="S98:V98"/>
    <mergeCell ref="S99:V99"/>
    <mergeCell ref="S100:V100"/>
    <mergeCell ref="S101:V101"/>
    <mergeCell ref="S102:V102"/>
    <mergeCell ref="S103:V103"/>
    <mergeCell ref="A136:E136"/>
    <mergeCell ref="A137:E137"/>
    <mergeCell ref="N86:O86"/>
    <mergeCell ref="N87:O87"/>
    <mergeCell ref="N88:O88"/>
    <mergeCell ref="N89:O89"/>
    <mergeCell ref="N90:O90"/>
    <mergeCell ref="N91:O91"/>
    <mergeCell ref="N92:O92"/>
    <mergeCell ref="N93:O93"/>
    <mergeCell ref="E96:F97"/>
    <mergeCell ref="H96:I96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L96:M96"/>
    <mergeCell ref="N96:N97"/>
    <mergeCell ref="I129:V129"/>
    <mergeCell ref="I130:V130"/>
    <mergeCell ref="I131:V131"/>
    <mergeCell ref="I132:V132"/>
    <mergeCell ref="I133:V133"/>
    <mergeCell ref="I134:V134"/>
    <mergeCell ref="I135:V135"/>
    <mergeCell ref="I136:V136"/>
    <mergeCell ref="I137:V137"/>
    <mergeCell ref="I138:V138"/>
    <mergeCell ref="I120:V120"/>
    <mergeCell ref="I121:V121"/>
    <mergeCell ref="I122:V122"/>
    <mergeCell ref="I123:V123"/>
    <mergeCell ref="I124:V124"/>
    <mergeCell ref="I125:V125"/>
    <mergeCell ref="I126:V126"/>
    <mergeCell ref="I127:V127"/>
    <mergeCell ref="I128:V128"/>
    <mergeCell ref="I115:V115"/>
    <mergeCell ref="I116:V116"/>
    <mergeCell ref="I117:V117"/>
    <mergeCell ref="I118:V118"/>
    <mergeCell ref="I119:V119"/>
    <mergeCell ref="N2:V7"/>
    <mergeCell ref="J2:L7"/>
    <mergeCell ref="Q96:R96"/>
    <mergeCell ref="E106:F107"/>
    <mergeCell ref="E108:F108"/>
    <mergeCell ref="E109:F109"/>
    <mergeCell ref="L104:M104"/>
    <mergeCell ref="S104:V104"/>
    <mergeCell ref="L98:M98"/>
    <mergeCell ref="L99:M99"/>
    <mergeCell ref="L100:M100"/>
    <mergeCell ref="L101:M101"/>
    <mergeCell ref="L102:M102"/>
    <mergeCell ref="L103:M103"/>
    <mergeCell ref="K94:L94"/>
    <mergeCell ref="A96:B96"/>
    <mergeCell ref="H95:N95"/>
    <mergeCell ref="H86:K86"/>
    <mergeCell ref="H87:J87"/>
    <mergeCell ref="H88:J88"/>
    <mergeCell ref="H89:J89"/>
    <mergeCell ref="H90:J90"/>
    <mergeCell ref="H91:J91"/>
    <mergeCell ref="H92:J92"/>
    <mergeCell ref="H93:J93"/>
    <mergeCell ref="K87:L87"/>
    <mergeCell ref="K88:L88"/>
    <mergeCell ref="K89:L89"/>
    <mergeCell ref="K90:L90"/>
    <mergeCell ref="K91:L91"/>
    <mergeCell ref="K92:L92"/>
    <mergeCell ref="K93:L93"/>
    <mergeCell ref="K77:M77"/>
    <mergeCell ref="N79:P79"/>
    <mergeCell ref="N80:P80"/>
    <mergeCell ref="N81:P81"/>
    <mergeCell ref="N82:P82"/>
    <mergeCell ref="N83:P83"/>
    <mergeCell ref="R84:S84"/>
    <mergeCell ref="A86:B86"/>
    <mergeCell ref="S75:T75"/>
    <mergeCell ref="G63:H63"/>
    <mergeCell ref="L63:N63"/>
    <mergeCell ref="Q62:V62"/>
    <mergeCell ref="U64:V64"/>
    <mergeCell ref="R63:V63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L68:M68"/>
    <mergeCell ref="L69:M69"/>
    <mergeCell ref="L70:M70"/>
    <mergeCell ref="L71:M71"/>
    <mergeCell ref="L72:M72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L60:M60"/>
    <mergeCell ref="L59:M59"/>
    <mergeCell ref="L58:M58"/>
    <mergeCell ref="L57:M57"/>
    <mergeCell ref="L56:M56"/>
    <mergeCell ref="L64:M64"/>
    <mergeCell ref="L65:M65"/>
    <mergeCell ref="L66:M66"/>
    <mergeCell ref="L67:M67"/>
    <mergeCell ref="L46:M46"/>
    <mergeCell ref="L47:M47"/>
    <mergeCell ref="L48:M48"/>
    <mergeCell ref="L49:M49"/>
    <mergeCell ref="L50:M50"/>
    <mergeCell ref="L51:M51"/>
    <mergeCell ref="L52:M52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P29:Q29"/>
    <mergeCell ref="U29:V29"/>
    <mergeCell ref="U30:V30"/>
    <mergeCell ref="P30:Q30"/>
    <mergeCell ref="C32:F32"/>
    <mergeCell ref="T32:U32"/>
    <mergeCell ref="C33:F33"/>
    <mergeCell ref="I31:K31"/>
    <mergeCell ref="P9:Q9"/>
    <mergeCell ref="R9:S9"/>
    <mergeCell ref="H27:J27"/>
    <mergeCell ref="O27:Q27"/>
    <mergeCell ref="U27:V27"/>
    <mergeCell ref="P28:Q28"/>
    <mergeCell ref="U28:V28"/>
    <mergeCell ref="E28:F28"/>
    <mergeCell ref="E17:F17"/>
    <mergeCell ref="L16:M16"/>
    <mergeCell ref="L17:M17"/>
    <mergeCell ref="C26:V26"/>
    <mergeCell ref="E18:G18"/>
    <mergeCell ref="L18:M18"/>
    <mergeCell ref="E19:G19"/>
    <mergeCell ref="M19:Q19"/>
    <mergeCell ref="E20:F20"/>
    <mergeCell ref="L20:P20"/>
    <mergeCell ref="U20:V20"/>
    <mergeCell ref="L21:M21"/>
    <mergeCell ref="E22:G22"/>
    <mergeCell ref="L22:M22"/>
    <mergeCell ref="E21:F21"/>
    <mergeCell ref="U21:V21"/>
    <mergeCell ref="E23:G23"/>
    <mergeCell ref="L24:M24"/>
    <mergeCell ref="R78:S78"/>
    <mergeCell ref="R79:S79"/>
    <mergeCell ref="R80:S80"/>
    <mergeCell ref="R81:S81"/>
    <mergeCell ref="R82:S82"/>
    <mergeCell ref="R83:S83"/>
    <mergeCell ref="L73:M73"/>
    <mergeCell ref="L74:M74"/>
    <mergeCell ref="S55:T56"/>
    <mergeCell ref="P55:R55"/>
    <mergeCell ref="P56:Q56"/>
    <mergeCell ref="P57:Q57"/>
    <mergeCell ref="P58:Q58"/>
    <mergeCell ref="S58:T58"/>
    <mergeCell ref="P59:Q59"/>
    <mergeCell ref="S59:T59"/>
    <mergeCell ref="S57:T57"/>
    <mergeCell ref="S73:T73"/>
    <mergeCell ref="S74:T74"/>
    <mergeCell ref="V55:V56"/>
    <mergeCell ref="F76:H76"/>
    <mergeCell ref="A76:C76"/>
    <mergeCell ref="K54:V54"/>
    <mergeCell ref="A54:H54"/>
    <mergeCell ref="E55:G55"/>
    <mergeCell ref="E56:F56"/>
    <mergeCell ref="E57:F57"/>
    <mergeCell ref="E58:F58"/>
    <mergeCell ref="E59:F59"/>
    <mergeCell ref="E60:F60"/>
    <mergeCell ref="H55:H56"/>
    <mergeCell ref="A63:B63"/>
    <mergeCell ref="A62:C62"/>
    <mergeCell ref="P60:Q60"/>
    <mergeCell ref="S60:T60"/>
    <mergeCell ref="U55:U56"/>
    <mergeCell ref="F62:H62"/>
    <mergeCell ref="K62:N62"/>
    <mergeCell ref="L55:M55"/>
    <mergeCell ref="K76:R76"/>
    <mergeCell ref="T76:V83"/>
    <mergeCell ref="P84:Q84"/>
    <mergeCell ref="A85:C85"/>
    <mergeCell ref="F85:L85"/>
    <mergeCell ref="B78:C78"/>
    <mergeCell ref="L78:M78"/>
    <mergeCell ref="L79:M79"/>
    <mergeCell ref="L80:M80"/>
    <mergeCell ref="L81:M81"/>
    <mergeCell ref="L82:M82"/>
    <mergeCell ref="L83:M83"/>
    <mergeCell ref="N85:R85"/>
    <mergeCell ref="B77:C77"/>
    <mergeCell ref="G77:H77"/>
    <mergeCell ref="N77:S77"/>
    <mergeCell ref="N78:P78"/>
    <mergeCell ref="L97:M97"/>
    <mergeCell ref="P86:R86"/>
    <mergeCell ref="P87:Q87"/>
    <mergeCell ref="P88:Q88"/>
    <mergeCell ref="P89:Q89"/>
    <mergeCell ref="P90:Q90"/>
    <mergeCell ref="P91:Q91"/>
    <mergeCell ref="P92:Q92"/>
    <mergeCell ref="P93:Q93"/>
    <mergeCell ref="T85:V85"/>
    <mergeCell ref="U86:V86"/>
    <mergeCell ref="A134:E134"/>
    <mergeCell ref="A135:E135"/>
    <mergeCell ref="A138:E138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F115:G116"/>
    <mergeCell ref="A115:E116"/>
    <mergeCell ref="E102:F102"/>
    <mergeCell ref="E103:F103"/>
    <mergeCell ref="E98:F98"/>
    <mergeCell ref="E99:F99"/>
    <mergeCell ref="E100:F100"/>
    <mergeCell ref="E101:F101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5:H5"/>
    <mergeCell ref="A6:H6"/>
    <mergeCell ref="A7:H7"/>
    <mergeCell ref="A10:C10"/>
    <mergeCell ref="E10:V10"/>
    <mergeCell ref="A36:C36"/>
    <mergeCell ref="F36:H36"/>
    <mergeCell ref="K36:N36"/>
    <mergeCell ref="A15:C15"/>
    <mergeCell ref="A27:C27"/>
    <mergeCell ref="A31:C31"/>
    <mergeCell ref="V36:V37"/>
    <mergeCell ref="F30:G30"/>
    <mergeCell ref="A2:H2"/>
    <mergeCell ref="A4:H4"/>
    <mergeCell ref="A11:C11"/>
    <mergeCell ref="A12:C12"/>
    <mergeCell ref="J9:K9"/>
    <mergeCell ref="L9:N9"/>
    <mergeCell ref="A13:C13"/>
    <mergeCell ref="A14:C14"/>
    <mergeCell ref="E11:V11"/>
    <mergeCell ref="P12:V12"/>
    <mergeCell ref="P13:V13"/>
    <mergeCell ref="P14:V14"/>
    <mergeCell ref="U24:V24"/>
    <mergeCell ref="L33:V33"/>
    <mergeCell ref="L34:V34"/>
    <mergeCell ref="E16:F16"/>
    <mergeCell ref="E12:G12"/>
    <mergeCell ref="E13:G13"/>
    <mergeCell ref="E14:G14"/>
  </mergeCells>
  <phoneticPr fontId="4" type="noConversion"/>
  <conditionalFormatting sqref="D99:D102 C58:C59 N58:N59">
    <cfRule type="expression" dxfId="11" priority="51" stopIfTrue="1">
      <formula>AND(IF(c.group="A",TRUE,FALSE),IF(#REF!=0,TRUE,FALSE))</formula>
    </cfRule>
    <cfRule type="expression" dxfId="10" priority="52" stopIfTrue="1">
      <formula>AND(IF(c.group="A",TRUE,FALSE),IF(#REF!&lt;&gt;0,TRUE,FALSE))</formula>
    </cfRule>
  </conditionalFormatting>
  <conditionalFormatting sqref="D98 N57 C57:C60 K88:K93">
    <cfRule type="expression" dxfId="9" priority="55" stopIfTrue="1">
      <formula>AND(IF(c.group="A",TRUE,FALSE),IF($C$53=0,TRUE,FALSE))</formula>
    </cfRule>
    <cfRule type="expression" dxfId="8" priority="56" stopIfTrue="1">
      <formula>AND(IF(c.group="A",TRUE,FALSE),IF($C$53&lt;&gt;0,TRUE,FALSE))</formula>
    </cfRule>
  </conditionalFormatting>
  <conditionalFormatting sqref="D103 C60 N60">
    <cfRule type="expression" dxfId="7" priority="59" stopIfTrue="1">
      <formula>AND(IF(c.group="A",TRUE,FALSE),IF($A$55=0,TRUE,FALSE))</formula>
    </cfRule>
    <cfRule type="expression" dxfId="6" priority="60" stopIfTrue="1">
      <formula>AND(IF(c.group="A",TRUE,FALSE),IF($A$55&lt;&gt;0,TRUE,FALSE))</formula>
    </cfRule>
  </conditionalFormatting>
  <dataValidations count="40">
    <dataValidation type="list" allowBlank="1" showInputMessage="1" showErrorMessage="1" sqref="E16:F16">
      <formula1>Обвязка</formula1>
    </dataValidation>
    <dataValidation type="list" allowBlank="1" showInputMessage="1" showErrorMessage="1" sqref="E12:G12">
      <formula1>имяфасадов</formula1>
    </dataValidation>
    <dataValidation type="list" allowBlank="1" showInputMessage="1" showErrorMessage="1" sqref="E13:G13">
      <formula1>матобвязки</formula1>
    </dataValidation>
    <dataValidation type="list" allowBlank="1" showInputMessage="1" showErrorMessage="1" sqref="E14:G14">
      <formula1>матфиленки</formula1>
    </dataValidation>
    <dataValidation type="list" allowBlank="1" showInputMessage="1" showErrorMessage="1" sqref="L16:M16">
      <formula1>широбвязки</formula1>
    </dataValidation>
    <dataValidation type="list" allowBlank="1" showInputMessage="1" showErrorMessage="1" sqref="E17:F17">
      <formula1>уголобвязки</formula1>
    </dataValidation>
    <dataValidation type="list" allowBlank="1" showInputMessage="1" showErrorMessage="1" sqref="L17:M17">
      <formula1>толщобвязки</formula1>
    </dataValidation>
    <dataValidation type="list" allowBlank="1" showInputMessage="1" showErrorMessage="1" sqref="E18:G18">
      <formula1>русты</formula1>
    </dataValidation>
    <dataValidation type="list" allowBlank="1" showInputMessage="1" showErrorMessage="1" sqref="L18:M18">
      <formula1>накатка</formula1>
    </dataValidation>
    <dataValidation type="list" allowBlank="1" showInputMessage="1" showErrorMessage="1" sqref="U18">
      <formula1>лазер</formula1>
    </dataValidation>
    <dataValidation type="list" allowBlank="1" showInputMessage="1" showErrorMessage="1" sqref="E19:G19">
      <formula1>фрезобвяз</formula1>
    </dataValidation>
    <dataValidation type="list" allowBlank="1" showInputMessage="1" showErrorMessage="1" sqref="M19:Q19">
      <formula1>типфф</formula1>
    </dataValidation>
    <dataValidation type="list" allowBlank="1" showInputMessage="1" showErrorMessage="1" sqref="U19">
      <formula1>молдинг</formula1>
    </dataValidation>
    <dataValidation type="list" allowBlank="1" showInputMessage="1" showErrorMessage="1" sqref="L20:P20">
      <formula1>декоробвязки</formula1>
    </dataValidation>
    <dataValidation type="list" allowBlank="1" showInputMessage="1" showErrorMessage="1" sqref="U20:V20">
      <formula1>фигурнстоевые</formula1>
    </dataValidation>
    <dataValidation type="list" allowBlank="1" showInputMessage="1" showErrorMessage="1" sqref="E20:F20">
      <formula1>край</formula1>
    </dataValidation>
    <dataValidation type="list" allowBlank="1" showInputMessage="1" showErrorMessage="1" sqref="E21:F21">
      <formula1>типфиленки</formula1>
    </dataValidation>
    <dataValidation type="list" allowBlank="1" showInputMessage="1" showErrorMessage="1" sqref="L22:M22">
      <formula1>толщпазовнафил</formula1>
    </dataValidation>
    <dataValidation type="list" allowBlank="1" showInputMessage="1" showErrorMessage="1" sqref="U22">
      <formula1>вкладштапик</formula1>
    </dataValidation>
    <dataValidation type="list" allowBlank="1" showInputMessage="1" showErrorMessage="1" sqref="L24:M24">
      <formula1>стекло</formula1>
    </dataValidation>
    <dataValidation type="list" allowBlank="1" showInputMessage="1" showErrorMessage="1" sqref="H27:J27 O27:Q27">
      <formula1>типотделки</formula1>
    </dataValidation>
    <dataValidation type="list" allowBlank="1" showInputMessage="1" showErrorMessage="1" sqref="P29:Q29">
      <formula1>плотностьпатины</formula1>
    </dataValidation>
    <dataValidation type="list" allowBlank="1" showInputMessage="1" showErrorMessage="1" sqref="P30:Q30">
      <formula1>выкраску</formula1>
    </dataValidation>
    <dataValidation type="list" allowBlank="1" showInputMessage="1" showErrorMessage="1" sqref="T32:U32">
      <formula1>упаковка</formula1>
    </dataValidation>
    <dataValidation type="list" allowBlank="1" showInputMessage="1" showErrorMessage="1" sqref="C32:F32 I31:K31">
      <formula1>срок</formula1>
    </dataValidation>
    <dataValidation type="list" allowBlank="1" showInputMessage="1" showErrorMessage="1" sqref="U38:U52 U57:U60">
      <formula1>шпросы</formula1>
    </dataValidation>
    <dataValidation type="list" allowBlank="1" showInputMessage="1" showErrorMessage="1" sqref="H57:H60 S57:T60">
      <formula1>радиусвнешвнутр</formula1>
    </dataValidation>
    <dataValidation type="list" allowBlank="1" showInputMessage="1" showErrorMessage="1" sqref="P57:Q60 E57:F60 F88:F93 A98:A103 A108:A113 H98:H103">
      <formula1>размеркорпуса</formula1>
    </dataValidation>
    <dataValidation type="list" allowBlank="1" showInputMessage="1" showErrorMessage="1" sqref="G63:H63">
      <formula1>решетка</formula1>
    </dataValidation>
    <dataValidation type="list" allowBlank="1" showInputMessage="1" showErrorMessage="1" sqref="L63:N63">
      <formula1>жалюзи</formula1>
    </dataValidation>
    <dataValidation type="list" allowBlank="1" showInputMessage="1" showErrorMessage="1" sqref="R63">
      <formula1>копусплиты</formula1>
    </dataValidation>
    <dataValidation type="list" allowBlank="1" showInputMessage="1" showErrorMessage="1" sqref="U65:V74">
      <formula1>сторонышпон</formula1>
    </dataValidation>
    <dataValidation type="list" allowBlank="1" showInputMessage="1" showErrorMessage="1" sqref="B77:C77">
      <formula1>столкшница</formula1>
    </dataValidation>
    <dataValidation type="list" allowBlank="1" showInputMessage="1" showErrorMessage="1" sqref="B78:C78">
      <formula1>модстолеш</formula1>
    </dataValidation>
    <dataValidation type="list" allowBlank="1" showInputMessage="1" showErrorMessage="1" sqref="G77:H77">
      <formula1>модпилястры</formula1>
    </dataValidation>
    <dataValidation type="list" allowBlank="1" showInputMessage="1" showErrorMessage="1" sqref="N77:S77">
      <formula1>лицоуголка</formula1>
    </dataValidation>
    <dataValidation type="list" allowBlank="1" showInputMessage="1" showErrorMessage="1" sqref="C86 L86">
      <formula1>модбалясин</formula1>
    </dataValidation>
    <dataValidation type="list" allowBlank="1" showInputMessage="1" showErrorMessage="1" sqref="P86:R86 D96 G96">
      <formula1>модкарнизаверх</formula1>
    </dataValidation>
    <dataValidation type="list" allowBlank="1" showInputMessage="1" showErrorMessage="1" sqref="U86:V86 L96">
      <formula1>модкарнизаниж</formula1>
    </dataValidation>
    <dataValidation type="list" allowBlank="1" showInputMessage="1" showErrorMessage="1" sqref="S96 D106">
      <formula1>модцоколь</formula1>
    </dataValidation>
  </dataValidations>
  <pageMargins left="0.47244094488188981" right="0.6692913385826772" top="0.89" bottom="0.47244094488188981" header="0.62992125984251968" footer="0.51181102362204722"/>
  <pageSetup paperSize="9" scale="41" fitToHeight="4" orientation="landscape" horizontalDpi="300" verticalDpi="300" copies="2" r:id="rId3"/>
  <headerFooter alignWithMargins="0">
    <oddHeader xml:space="preserve">&amp;L&amp;D &amp;T&amp;C&amp;F&amp;RСтраница  &amp;P из &amp;N </oddHeader>
  </headerFooter>
  <rowBreaks count="1" manualBreakCount="1">
    <brk id="75" max="21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'Исходные данные (метки)'!$T$2:$T$52</xm:f>
          </x14:formula1>
          <xm:sqref>L21:M21</xm:sqref>
        </x14:dataValidation>
        <x14:dataValidation type="list" allowBlank="1" showInputMessage="1" showErrorMessage="1">
          <x14:formula1>
            <xm:f>'Исходные данные (метки)'!$V$2:$V$8</xm:f>
          </x14:formula1>
          <xm:sqref>E22:G22</xm:sqref>
        </x14:dataValidation>
        <x14:dataValidation type="list" allowBlank="1" showInputMessage="1" showErrorMessage="1">
          <x14:formula1>
            <xm:f>'Исходные данные (метки)'!$U$2:$U$5</xm:f>
          </x14:formula1>
          <xm:sqref>U21:V21</xm:sqref>
        </x14:dataValidation>
        <x14:dataValidation type="list" allowBlank="1" showInputMessage="1" showErrorMessage="1">
          <x14:formula1>
            <xm:f>'Исходные данные (метки)'!$U$2:$U$58</xm:f>
          </x14:formula1>
          <xm:sqref>E23:G23</xm:sqref>
        </x14:dataValidation>
        <x14:dataValidation type="list" allowBlank="1" showInputMessage="1" showErrorMessage="1">
          <x14:formula1>
            <xm:f>'Исходные данные (метки)'!$AB$2:$AB$3</xm:f>
          </x14:formula1>
          <xm:sqref>H28</xm:sqref>
        </x14:dataValidation>
        <x14:dataValidation type="list" allowBlank="1" showInputMessage="1" showErrorMessage="1">
          <x14:formula1>
            <xm:f>'Исходные данные (метки)'!$AG$2:$AG$5</xm:f>
          </x14:formula1>
          <xm:sqref>C33:F33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F00"/>
  </sheetPr>
  <dimension ref="A1"/>
  <sheetViews>
    <sheetView showGridLines="0" zoomScaleNormal="100" workbookViewId="0">
      <selection sqref="A1:XFD1048576"/>
    </sheetView>
    <sheetView workbookViewId="1"/>
  </sheetViews>
  <sheetFormatPr defaultRowHeight="12.75"/>
  <cols>
    <col min="27" max="27" width="10.5703125" customWidth="1"/>
  </cols>
  <sheetData/>
  <sheetProtection password="C6B7" sheet="1" objects="1" scenarios="1"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Y202"/>
  <sheetViews>
    <sheetView topLeftCell="AE1" zoomScaleNormal="100" workbookViewId="0">
      <selection activeCell="AW2" sqref="AW2"/>
    </sheetView>
    <sheetView topLeftCell="S1" zoomScale="60" zoomScaleNormal="60" workbookViewId="1">
      <selection activeCell="AZ28" sqref="AZ28"/>
    </sheetView>
  </sheetViews>
  <sheetFormatPr defaultRowHeight="12.75"/>
  <cols>
    <col min="1" max="1" width="3.5703125" customWidth="1"/>
    <col min="2" max="2" width="1.5703125" customWidth="1"/>
    <col min="3" max="3" width="6.42578125" customWidth="1"/>
    <col min="4" max="4" width="6.85546875" customWidth="1"/>
    <col min="5" max="5" width="7.140625" customWidth="1"/>
    <col min="6" max="7" width="5.140625" customWidth="1"/>
    <col min="8" max="8" width="3.85546875" customWidth="1"/>
    <col min="9" max="9" width="4" customWidth="1"/>
    <col min="10" max="10" width="5.5703125" customWidth="1"/>
    <col min="11" max="11" width="6.140625" customWidth="1"/>
    <col min="12" max="12" width="6.5703125" customWidth="1"/>
    <col min="15" max="15" width="7" customWidth="1"/>
    <col min="16" max="16" width="5.7109375" customWidth="1"/>
    <col min="17" max="17" width="5.28515625" customWidth="1"/>
    <col min="18" max="18" width="5.7109375" customWidth="1"/>
    <col min="19" max="19" width="5.5703125" customWidth="1"/>
    <col min="20" max="20" width="7.42578125" customWidth="1"/>
    <col min="21" max="21" width="6.85546875" customWidth="1"/>
    <col min="22" max="22" width="7.28515625" customWidth="1"/>
    <col min="23" max="25" width="6.7109375" customWidth="1"/>
    <col min="26" max="27" width="6.85546875" customWidth="1"/>
    <col min="28" max="28" width="5.28515625" customWidth="1"/>
    <col min="29" max="29" width="5.85546875" customWidth="1"/>
    <col min="32" max="32" width="9" customWidth="1"/>
    <col min="33" max="33" width="8.140625" customWidth="1"/>
  </cols>
  <sheetData>
    <row r="1" spans="1:51" ht="54" customHeight="1">
      <c r="A1" s="250" t="s">
        <v>502</v>
      </c>
      <c r="B1" s="251" t="s">
        <v>503</v>
      </c>
      <c r="C1" s="252" t="s">
        <v>504</v>
      </c>
      <c r="D1" s="252" t="s">
        <v>506</v>
      </c>
      <c r="E1" s="252" t="s">
        <v>515</v>
      </c>
      <c r="F1" s="252" t="s">
        <v>505</v>
      </c>
      <c r="G1" s="252" t="s">
        <v>525</v>
      </c>
      <c r="H1" s="252" t="s">
        <v>527</v>
      </c>
      <c r="I1" s="251" t="s">
        <v>526</v>
      </c>
      <c r="J1" s="253" t="s">
        <v>529</v>
      </c>
      <c r="K1" s="253" t="s">
        <v>224</v>
      </c>
      <c r="L1" s="254" t="s">
        <v>530</v>
      </c>
      <c r="M1" s="252" t="s">
        <v>98</v>
      </c>
      <c r="N1" s="252" t="s">
        <v>103</v>
      </c>
      <c r="O1" s="254" t="s">
        <v>111</v>
      </c>
      <c r="P1" s="252" t="s">
        <v>225</v>
      </c>
      <c r="Q1" s="252" t="s">
        <v>614</v>
      </c>
      <c r="R1" s="252" t="s">
        <v>617</v>
      </c>
      <c r="S1" s="255" t="s">
        <v>626</v>
      </c>
      <c r="T1" s="255" t="s">
        <v>628</v>
      </c>
      <c r="U1" s="256" t="s">
        <v>624</v>
      </c>
      <c r="V1" s="255" t="s">
        <v>95</v>
      </c>
      <c r="W1" s="256" t="s">
        <v>635</v>
      </c>
      <c r="X1" s="256" t="s">
        <v>110</v>
      </c>
      <c r="Y1" s="252" t="s">
        <v>168</v>
      </c>
      <c r="Z1" s="256" t="s">
        <v>113</v>
      </c>
      <c r="AA1" s="252" t="s">
        <v>672</v>
      </c>
      <c r="AB1" s="256" t="s">
        <v>120</v>
      </c>
      <c r="AC1" s="256" t="s">
        <v>121</v>
      </c>
      <c r="AD1" s="256" t="s">
        <v>143</v>
      </c>
      <c r="AE1" s="257" t="s">
        <v>132</v>
      </c>
      <c r="AF1" s="257" t="s">
        <v>122</v>
      </c>
      <c r="AG1" s="257" t="s">
        <v>127</v>
      </c>
      <c r="AH1" s="257" t="s">
        <v>134</v>
      </c>
      <c r="AI1" s="257" t="s">
        <v>135</v>
      </c>
      <c r="AJ1" s="257" t="s">
        <v>226</v>
      </c>
      <c r="AK1" s="257" t="s">
        <v>227</v>
      </c>
      <c r="AL1" s="257" t="s">
        <v>228</v>
      </c>
      <c r="AM1" s="287" t="s">
        <v>703</v>
      </c>
      <c r="AN1" s="287" t="s">
        <v>707</v>
      </c>
      <c r="AO1" s="287" t="s">
        <v>708</v>
      </c>
      <c r="AP1" s="257" t="s">
        <v>221</v>
      </c>
      <c r="AQ1" s="287" t="s">
        <v>159</v>
      </c>
      <c r="AR1" s="287" t="s">
        <v>709</v>
      </c>
      <c r="AS1" s="287" t="s">
        <v>710</v>
      </c>
      <c r="AT1" s="257" t="s">
        <v>229</v>
      </c>
      <c r="AU1" s="287" t="s">
        <v>713</v>
      </c>
      <c r="AV1" s="287" t="s">
        <v>728</v>
      </c>
      <c r="AW1" s="287" t="s">
        <v>731</v>
      </c>
      <c r="AX1" s="257" t="s">
        <v>230</v>
      </c>
    </row>
    <row r="2" spans="1:51" ht="15.75" customHeight="1">
      <c r="A2" s="149"/>
      <c r="B2" s="6"/>
      <c r="C2" s="133" t="s">
        <v>700</v>
      </c>
      <c r="D2" s="133" t="s">
        <v>700</v>
      </c>
      <c r="E2" s="133" t="s">
        <v>700</v>
      </c>
      <c r="F2" s="133" t="s">
        <v>700</v>
      </c>
      <c r="G2" s="133" t="s">
        <v>700</v>
      </c>
      <c r="H2" s="133" t="s">
        <v>700</v>
      </c>
      <c r="I2" s="133" t="s">
        <v>700</v>
      </c>
      <c r="J2" s="6" t="s">
        <v>70</v>
      </c>
      <c r="K2" s="6" t="s">
        <v>70</v>
      </c>
      <c r="L2" s="6" t="s">
        <v>70</v>
      </c>
      <c r="M2" s="6" t="s">
        <v>70</v>
      </c>
      <c r="N2" s="6" t="s">
        <v>70</v>
      </c>
      <c r="O2" s="6" t="s">
        <v>70</v>
      </c>
      <c r="P2" s="133" t="s">
        <v>700</v>
      </c>
      <c r="Q2" s="6" t="s">
        <v>70</v>
      </c>
      <c r="R2" s="6" t="s">
        <v>70</v>
      </c>
      <c r="S2" s="133" t="s">
        <v>700</v>
      </c>
      <c r="T2" s="6" t="s">
        <v>70</v>
      </c>
      <c r="U2" s="6" t="s">
        <v>70</v>
      </c>
      <c r="V2" s="6" t="s">
        <v>70</v>
      </c>
      <c r="W2" s="6" t="s">
        <v>70</v>
      </c>
      <c r="X2" s="6" t="s">
        <v>70</v>
      </c>
      <c r="Y2" s="6" t="s">
        <v>70</v>
      </c>
      <c r="Z2" s="6" t="s">
        <v>70</v>
      </c>
      <c r="AA2" s="6" t="s">
        <v>70</v>
      </c>
      <c r="AB2" s="6" t="s">
        <v>70</v>
      </c>
      <c r="AC2" s="6" t="s">
        <v>70</v>
      </c>
      <c r="AD2" s="6" t="s">
        <v>70</v>
      </c>
      <c r="AE2" s="6" t="s">
        <v>70</v>
      </c>
      <c r="AF2" s="249" t="s">
        <v>70</v>
      </c>
      <c r="AG2" s="133" t="s">
        <v>700</v>
      </c>
      <c r="AH2" s="6" t="s">
        <v>70</v>
      </c>
      <c r="AI2" s="133" t="s">
        <v>700</v>
      </c>
      <c r="AJ2" s="133" t="s">
        <v>700</v>
      </c>
      <c r="AK2" s="133" t="s">
        <v>700</v>
      </c>
      <c r="AL2" s="133" t="s">
        <v>700</v>
      </c>
      <c r="AM2" s="133" t="s">
        <v>700</v>
      </c>
      <c r="AN2" s="133" t="s">
        <v>700</v>
      </c>
      <c r="AO2" s="133" t="s">
        <v>700</v>
      </c>
      <c r="AP2" s="133" t="s">
        <v>700</v>
      </c>
      <c r="AQ2" s="133" t="s">
        <v>700</v>
      </c>
      <c r="AR2" s="133" t="s">
        <v>700</v>
      </c>
      <c r="AS2" s="133" t="s">
        <v>700</v>
      </c>
      <c r="AT2" s="133" t="s">
        <v>700</v>
      </c>
      <c r="AU2" s="133" t="s">
        <v>700</v>
      </c>
      <c r="AV2" s="133" t="s">
        <v>700</v>
      </c>
      <c r="AW2" s="133" t="s">
        <v>700</v>
      </c>
      <c r="AX2" s="133" t="s">
        <v>700</v>
      </c>
      <c r="AY2" s="137"/>
    </row>
    <row r="3" spans="1:51" s="134" customFormat="1">
      <c r="A3" s="134">
        <v>1</v>
      </c>
      <c r="B3" t="s">
        <v>501</v>
      </c>
      <c r="C3" s="6" t="s">
        <v>246</v>
      </c>
      <c r="D3" s="134" t="s">
        <v>4</v>
      </c>
      <c r="E3" s="134" t="s">
        <v>4</v>
      </c>
      <c r="F3" t="s">
        <v>413</v>
      </c>
      <c r="G3" s="6" t="s">
        <v>42</v>
      </c>
      <c r="H3" s="6" t="s">
        <v>48</v>
      </c>
      <c r="I3" s="6" t="s">
        <v>36</v>
      </c>
      <c r="J3" s="6" t="s">
        <v>105</v>
      </c>
      <c r="K3" s="6" t="s">
        <v>531</v>
      </c>
      <c r="L3" s="6" t="s">
        <v>551</v>
      </c>
      <c r="M3" s="6" t="s">
        <v>99</v>
      </c>
      <c r="N3" s="6" t="s">
        <v>104</v>
      </c>
      <c r="O3" s="6" t="s">
        <v>571</v>
      </c>
      <c r="P3" t="s">
        <v>49</v>
      </c>
      <c r="Q3" s="6" t="s">
        <v>109</v>
      </c>
      <c r="R3" s="6" t="s">
        <v>619</v>
      </c>
      <c r="S3" s="133" t="s">
        <v>627</v>
      </c>
      <c r="T3" t="s">
        <v>73</v>
      </c>
      <c r="U3" s="133" t="s">
        <v>625</v>
      </c>
      <c r="V3" s="6" t="s">
        <v>629</v>
      </c>
      <c r="W3" s="6" t="s">
        <v>97</v>
      </c>
      <c r="X3" s="6" t="s">
        <v>638</v>
      </c>
      <c r="Y3" s="6" t="s">
        <v>692</v>
      </c>
      <c r="Z3" s="6" t="s">
        <v>114</v>
      </c>
      <c r="AA3" t="s">
        <v>498</v>
      </c>
      <c r="AB3" s="6" t="s">
        <v>114</v>
      </c>
      <c r="AC3" s="6" t="s">
        <v>153</v>
      </c>
      <c r="AD3" s="6" t="s">
        <v>114</v>
      </c>
      <c r="AE3" s="7" t="s">
        <v>133</v>
      </c>
      <c r="AF3" s="133" t="s">
        <v>150</v>
      </c>
      <c r="AG3" s="6" t="s">
        <v>128</v>
      </c>
      <c r="AH3" s="6" t="s">
        <v>114</v>
      </c>
      <c r="AI3" s="6" t="s">
        <v>139</v>
      </c>
      <c r="AJ3" s="6" t="s">
        <v>173</v>
      </c>
      <c r="AK3" s="6" t="s">
        <v>175</v>
      </c>
      <c r="AL3" s="6" t="s">
        <v>183</v>
      </c>
      <c r="AM3" s="6" t="s">
        <v>704</v>
      </c>
      <c r="AN3" s="138" t="s">
        <v>194</v>
      </c>
      <c r="AO3" s="6">
        <v>28001</v>
      </c>
      <c r="AP3" s="138" t="s">
        <v>222</v>
      </c>
      <c r="AQ3" s="6" t="s">
        <v>695</v>
      </c>
      <c r="AR3" s="6">
        <v>23001</v>
      </c>
      <c r="AS3" s="6">
        <v>24101</v>
      </c>
      <c r="AT3" s="138" t="s">
        <v>204</v>
      </c>
      <c r="AU3" s="138">
        <v>20110</v>
      </c>
      <c r="AV3" s="138">
        <v>21010</v>
      </c>
      <c r="AW3" s="138">
        <v>22500</v>
      </c>
      <c r="AX3" s="139" t="s">
        <v>5</v>
      </c>
      <c r="AY3" s="8"/>
    </row>
    <row r="4" spans="1:51">
      <c r="A4">
        <v>2</v>
      </c>
      <c r="B4" t="s">
        <v>501</v>
      </c>
      <c r="C4" s="6" t="s">
        <v>247</v>
      </c>
      <c r="D4" t="s">
        <v>8</v>
      </c>
      <c r="E4" t="s">
        <v>8</v>
      </c>
      <c r="F4" t="s">
        <v>14</v>
      </c>
      <c r="G4" s="6" t="s">
        <v>40</v>
      </c>
      <c r="H4" t="s">
        <v>47</v>
      </c>
      <c r="I4" s="6" t="s">
        <v>35</v>
      </c>
      <c r="J4" s="6" t="s">
        <v>106</v>
      </c>
      <c r="K4" s="6" t="s">
        <v>532</v>
      </c>
      <c r="L4" s="6" t="s">
        <v>552</v>
      </c>
      <c r="M4" s="6" t="s">
        <v>100</v>
      </c>
      <c r="N4" s="6" t="s">
        <v>591</v>
      </c>
      <c r="O4" s="6" t="s">
        <v>572</v>
      </c>
      <c r="P4" t="s">
        <v>50</v>
      </c>
      <c r="Q4" s="6" t="s">
        <v>612</v>
      </c>
      <c r="R4" s="6" t="s">
        <v>620</v>
      </c>
      <c r="S4" t="s">
        <v>93</v>
      </c>
      <c r="T4" t="s">
        <v>74</v>
      </c>
      <c r="U4" s="6" t="s">
        <v>464</v>
      </c>
      <c r="V4" s="6" t="s">
        <v>630</v>
      </c>
      <c r="W4" s="6" t="s">
        <v>96</v>
      </c>
      <c r="X4" s="6" t="s">
        <v>639</v>
      </c>
      <c r="Y4" s="6" t="s">
        <v>693</v>
      </c>
      <c r="AA4" s="6" t="s">
        <v>674</v>
      </c>
      <c r="AC4" s="6" t="s">
        <v>154</v>
      </c>
      <c r="AD4" s="6" t="s">
        <v>144</v>
      </c>
      <c r="AE4" s="135">
        <v>1</v>
      </c>
      <c r="AF4" s="6" t="s">
        <v>123</v>
      </c>
      <c r="AG4" s="6" t="s">
        <v>129</v>
      </c>
      <c r="AI4" s="6" t="s">
        <v>138</v>
      </c>
      <c r="AJ4" s="6" t="s">
        <v>174</v>
      </c>
      <c r="AK4" s="6" t="s">
        <v>176</v>
      </c>
      <c r="AL4" s="6" t="s">
        <v>184</v>
      </c>
      <c r="AM4" s="6" t="s">
        <v>705</v>
      </c>
      <c r="AN4" s="138" t="s">
        <v>193</v>
      </c>
      <c r="AO4" s="6">
        <v>28002</v>
      </c>
      <c r="AP4" s="138" t="s">
        <v>223</v>
      </c>
      <c r="AQ4" s="6" t="s">
        <v>696</v>
      </c>
      <c r="AR4" s="6">
        <v>23002</v>
      </c>
      <c r="AS4" s="6">
        <v>24102</v>
      </c>
      <c r="AT4" s="138" t="s">
        <v>205</v>
      </c>
      <c r="AU4" s="138">
        <v>20111</v>
      </c>
      <c r="AV4" s="138">
        <v>21011</v>
      </c>
      <c r="AW4" s="138">
        <v>22600</v>
      </c>
      <c r="AX4" s="139" t="s">
        <v>145</v>
      </c>
      <c r="AY4" s="8"/>
    </row>
    <row r="5" spans="1:51">
      <c r="A5" s="134">
        <v>3</v>
      </c>
      <c r="B5" t="s">
        <v>501</v>
      </c>
      <c r="C5" s="6" t="s">
        <v>248</v>
      </c>
      <c r="D5" t="s">
        <v>507</v>
      </c>
      <c r="E5" t="s">
        <v>507</v>
      </c>
      <c r="F5" t="s">
        <v>15</v>
      </c>
      <c r="G5" s="6" t="s">
        <v>41</v>
      </c>
      <c r="I5" s="6" t="s">
        <v>34</v>
      </c>
      <c r="J5" s="6" t="s">
        <v>107</v>
      </c>
      <c r="K5" s="6" t="s">
        <v>533</v>
      </c>
      <c r="L5" s="6" t="s">
        <v>553</v>
      </c>
      <c r="M5" s="6" t="s">
        <v>101</v>
      </c>
      <c r="N5" s="6" t="s">
        <v>592</v>
      </c>
      <c r="O5" s="6" t="s">
        <v>573</v>
      </c>
      <c r="P5" t="s">
        <v>51</v>
      </c>
      <c r="Q5" s="6" t="s">
        <v>613</v>
      </c>
      <c r="R5" s="6" t="s">
        <v>618</v>
      </c>
      <c r="S5" s="133" t="s">
        <v>623</v>
      </c>
      <c r="T5" t="s">
        <v>75</v>
      </c>
      <c r="U5" s="6" t="s">
        <v>514</v>
      </c>
      <c r="V5" s="6" t="s">
        <v>632</v>
      </c>
      <c r="W5" s="6" t="s">
        <v>44</v>
      </c>
      <c r="X5" s="6" t="s">
        <v>640</v>
      </c>
      <c r="Y5" s="6"/>
      <c r="Z5" s="6"/>
      <c r="AA5" s="6" t="s">
        <v>676</v>
      </c>
      <c r="AC5" s="6" t="s">
        <v>155</v>
      </c>
      <c r="AF5" s="6" t="s">
        <v>124</v>
      </c>
      <c r="AG5" s="6" t="s">
        <v>130</v>
      </c>
      <c r="AI5" s="6" t="s">
        <v>137</v>
      </c>
      <c r="AJ5" s="6" t="s">
        <v>688</v>
      </c>
      <c r="AL5" s="6" t="s">
        <v>185</v>
      </c>
      <c r="AM5" s="6"/>
      <c r="AN5" s="8"/>
      <c r="AO5" s="6">
        <v>28003</v>
      </c>
      <c r="AP5" s="8"/>
      <c r="AQ5" s="6" t="s">
        <v>697</v>
      </c>
      <c r="AR5" s="6">
        <v>23003</v>
      </c>
      <c r="AS5" s="6">
        <v>24103</v>
      </c>
      <c r="AT5" s="8"/>
      <c r="AU5" s="8">
        <v>20120</v>
      </c>
      <c r="AV5" s="138">
        <v>21012</v>
      </c>
      <c r="AW5" s="136">
        <v>22700</v>
      </c>
      <c r="AX5" s="139" t="s">
        <v>146</v>
      </c>
      <c r="AY5" s="8"/>
    </row>
    <row r="6" spans="1:51">
      <c r="A6">
        <v>4</v>
      </c>
      <c r="B6" t="s">
        <v>501</v>
      </c>
      <c r="C6" s="6" t="s">
        <v>249</v>
      </c>
      <c r="D6" t="s">
        <v>508</v>
      </c>
      <c r="E6" t="s">
        <v>508</v>
      </c>
      <c r="F6" t="s">
        <v>16</v>
      </c>
      <c r="G6" s="6" t="s">
        <v>43</v>
      </c>
      <c r="I6" s="6" t="s">
        <v>37</v>
      </c>
      <c r="J6" s="6" t="s">
        <v>108</v>
      </c>
      <c r="K6" s="6" t="s">
        <v>534</v>
      </c>
      <c r="L6" s="6" t="s">
        <v>554</v>
      </c>
      <c r="M6" s="6"/>
      <c r="N6" s="6" t="s">
        <v>593</v>
      </c>
      <c r="O6" s="6" t="s">
        <v>574</v>
      </c>
      <c r="P6" t="s">
        <v>52</v>
      </c>
      <c r="R6" s="6" t="s">
        <v>621</v>
      </c>
      <c r="S6" t="s">
        <v>465</v>
      </c>
      <c r="T6" t="s">
        <v>76</v>
      </c>
      <c r="V6" s="6" t="s">
        <v>631</v>
      </c>
      <c r="X6" s="6" t="s">
        <v>641</v>
      </c>
      <c r="Y6" s="6"/>
      <c r="AA6" s="6" t="s">
        <v>499</v>
      </c>
      <c r="AF6" s="6" t="s">
        <v>125</v>
      </c>
      <c r="AI6" s="6" t="s">
        <v>136</v>
      </c>
      <c r="AL6" s="6" t="s">
        <v>186</v>
      </c>
      <c r="AM6" s="6"/>
      <c r="AN6" s="8"/>
      <c r="AO6" s="6">
        <v>28004</v>
      </c>
      <c r="AP6" s="8"/>
      <c r="AQ6" s="6" t="s">
        <v>698</v>
      </c>
      <c r="AR6" s="6">
        <v>23004</v>
      </c>
      <c r="AS6" s="6">
        <v>24104</v>
      </c>
      <c r="AT6" s="8"/>
      <c r="AU6" s="8">
        <v>20121</v>
      </c>
      <c r="AV6" s="136">
        <v>21013</v>
      </c>
      <c r="AW6" s="136">
        <v>22800</v>
      </c>
      <c r="AX6" s="8"/>
      <c r="AY6" s="8"/>
    </row>
    <row r="7" spans="1:51">
      <c r="A7" s="134">
        <v>5</v>
      </c>
      <c r="B7" t="s">
        <v>501</v>
      </c>
      <c r="C7" s="6" t="s">
        <v>250</v>
      </c>
      <c r="D7" t="s">
        <v>7</v>
      </c>
      <c r="E7" t="s">
        <v>7</v>
      </c>
      <c r="F7" t="s">
        <v>17</v>
      </c>
      <c r="G7" s="6" t="s">
        <v>44</v>
      </c>
      <c r="K7" s="6" t="s">
        <v>535</v>
      </c>
      <c r="L7" s="6" t="s">
        <v>555</v>
      </c>
      <c r="M7" s="6"/>
      <c r="N7" s="6" t="s">
        <v>594</v>
      </c>
      <c r="O7" s="6" t="s">
        <v>575</v>
      </c>
      <c r="P7" t="s">
        <v>53</v>
      </c>
      <c r="R7" s="6" t="s">
        <v>613</v>
      </c>
      <c r="S7" t="s">
        <v>466</v>
      </c>
      <c r="T7" t="s">
        <v>77</v>
      </c>
      <c r="V7" s="6" t="s">
        <v>633</v>
      </c>
      <c r="X7" s="6" t="s">
        <v>642</v>
      </c>
      <c r="Y7" s="6"/>
      <c r="AA7" s="6" t="s">
        <v>681</v>
      </c>
      <c r="AI7" s="6" t="s">
        <v>140</v>
      </c>
      <c r="AL7" s="6" t="s">
        <v>187</v>
      </c>
      <c r="AM7" s="6"/>
      <c r="AO7" s="6">
        <v>28005</v>
      </c>
      <c r="AQ7" s="6" t="s">
        <v>699</v>
      </c>
      <c r="AR7" s="6">
        <v>23005</v>
      </c>
      <c r="AS7" s="6">
        <v>24105</v>
      </c>
      <c r="AU7" s="136">
        <v>20130</v>
      </c>
      <c r="AV7" s="136">
        <v>21020</v>
      </c>
      <c r="AW7" s="138">
        <v>22900</v>
      </c>
    </row>
    <row r="8" spans="1:51">
      <c r="A8">
        <v>6</v>
      </c>
      <c r="B8" t="s">
        <v>501</v>
      </c>
      <c r="C8" s="6" t="s">
        <v>251</v>
      </c>
      <c r="D8" t="s">
        <v>9</v>
      </c>
      <c r="E8" t="s">
        <v>9</v>
      </c>
      <c r="F8" t="s">
        <v>18</v>
      </c>
      <c r="G8" s="6"/>
      <c r="K8" s="6" t="s">
        <v>536</v>
      </c>
      <c r="L8" s="6" t="s">
        <v>556</v>
      </c>
      <c r="M8" s="6"/>
      <c r="N8" s="6" t="s">
        <v>595</v>
      </c>
      <c r="O8" s="6" t="s">
        <v>576</v>
      </c>
      <c r="P8" t="s">
        <v>54</v>
      </c>
      <c r="R8" s="6"/>
      <c r="S8" t="s">
        <v>467</v>
      </c>
      <c r="T8" t="s">
        <v>78</v>
      </c>
      <c r="V8" s="6" t="s">
        <v>613</v>
      </c>
      <c r="X8" s="6" t="s">
        <v>643</v>
      </c>
      <c r="Y8" s="6"/>
      <c r="AA8" s="6" t="s">
        <v>675</v>
      </c>
      <c r="AI8" s="6" t="s">
        <v>141</v>
      </c>
      <c r="AL8" s="6" t="s">
        <v>181</v>
      </c>
      <c r="AM8" s="6"/>
      <c r="AO8" s="6">
        <v>28006</v>
      </c>
      <c r="AQ8" s="6" t="s">
        <v>701</v>
      </c>
      <c r="AR8" s="6">
        <v>23006</v>
      </c>
      <c r="AS8" s="6">
        <v>24106</v>
      </c>
      <c r="AU8" s="136">
        <v>20131</v>
      </c>
      <c r="AV8" s="136">
        <v>21021</v>
      </c>
      <c r="AW8" s="136"/>
    </row>
    <row r="9" spans="1:51">
      <c r="A9" s="134">
        <v>7</v>
      </c>
      <c r="B9" t="s">
        <v>501</v>
      </c>
      <c r="C9" s="6" t="s">
        <v>252</v>
      </c>
      <c r="D9" t="s">
        <v>509</v>
      </c>
      <c r="E9" t="s">
        <v>509</v>
      </c>
      <c r="F9" t="s">
        <v>19</v>
      </c>
      <c r="G9" s="6"/>
      <c r="K9" s="6" t="s">
        <v>537</v>
      </c>
      <c r="L9" s="6" t="s">
        <v>557</v>
      </c>
      <c r="M9" s="6"/>
      <c r="N9" s="6" t="s">
        <v>596</v>
      </c>
      <c r="O9" s="6" t="s">
        <v>577</v>
      </c>
      <c r="P9" t="s">
        <v>55</v>
      </c>
      <c r="R9" s="6"/>
      <c r="S9" s="6" t="s">
        <v>514</v>
      </c>
      <c r="T9" t="s">
        <v>79</v>
      </c>
      <c r="X9" s="6" t="s">
        <v>644</v>
      </c>
      <c r="Y9" s="6"/>
      <c r="AA9" s="6" t="s">
        <v>677</v>
      </c>
      <c r="AL9" s="6" t="s">
        <v>182</v>
      </c>
      <c r="AM9" s="6"/>
      <c r="AO9" s="6">
        <v>28007</v>
      </c>
      <c r="AR9" s="6">
        <v>23007</v>
      </c>
      <c r="AS9" s="6">
        <v>24107</v>
      </c>
      <c r="AU9" s="136">
        <v>20140</v>
      </c>
      <c r="AV9" s="136">
        <v>21030</v>
      </c>
      <c r="AW9" s="136"/>
    </row>
    <row r="10" spans="1:51">
      <c r="A10">
        <v>8</v>
      </c>
      <c r="B10" t="s">
        <v>501</v>
      </c>
      <c r="C10" s="6" t="s">
        <v>253</v>
      </c>
      <c r="D10" t="s">
        <v>10</v>
      </c>
      <c r="E10" t="s">
        <v>10</v>
      </c>
      <c r="F10" t="s">
        <v>20</v>
      </c>
      <c r="G10" s="6"/>
      <c r="K10" s="6" t="s">
        <v>538</v>
      </c>
      <c r="L10" s="6" t="s">
        <v>558</v>
      </c>
      <c r="M10" s="6"/>
      <c r="N10" s="6" t="s">
        <v>597</v>
      </c>
      <c r="O10" s="6" t="s">
        <v>578</v>
      </c>
      <c r="P10" t="s">
        <v>56</v>
      </c>
      <c r="R10" s="6"/>
      <c r="T10" t="s">
        <v>80</v>
      </c>
      <c r="X10" s="6" t="s">
        <v>645</v>
      </c>
      <c r="Y10" s="6"/>
      <c r="AA10" s="6" t="s">
        <v>117</v>
      </c>
      <c r="AL10" s="6" t="s">
        <v>188</v>
      </c>
      <c r="AM10" s="6"/>
      <c r="AO10" s="6">
        <v>28008</v>
      </c>
      <c r="AR10" s="6">
        <v>23008</v>
      </c>
      <c r="AS10" s="6">
        <v>24108</v>
      </c>
      <c r="AU10" s="136">
        <v>20141</v>
      </c>
      <c r="AV10" s="136">
        <v>21031</v>
      </c>
      <c r="AW10" s="136"/>
    </row>
    <row r="11" spans="1:51">
      <c r="A11" s="134">
        <v>9</v>
      </c>
      <c r="B11" t="s">
        <v>501</v>
      </c>
      <c r="C11" s="6" t="s">
        <v>254</v>
      </c>
      <c r="D11" t="s">
        <v>508</v>
      </c>
      <c r="E11" t="s">
        <v>508</v>
      </c>
      <c r="F11" t="s">
        <v>21</v>
      </c>
      <c r="G11" s="6"/>
      <c r="K11" s="6" t="s">
        <v>539</v>
      </c>
      <c r="L11" s="6" t="s">
        <v>559</v>
      </c>
      <c r="M11" s="6"/>
      <c r="N11" s="6" t="s">
        <v>598</v>
      </c>
      <c r="O11" s="6" t="s">
        <v>579</v>
      </c>
      <c r="P11" t="s">
        <v>57</v>
      </c>
      <c r="R11" s="6"/>
      <c r="T11" t="s">
        <v>81</v>
      </c>
      <c r="X11" s="6" t="s">
        <v>646</v>
      </c>
      <c r="Y11" s="6"/>
      <c r="AA11" s="6" t="s">
        <v>678</v>
      </c>
      <c r="AL11" s="6" t="s">
        <v>189</v>
      </c>
      <c r="AM11" s="6"/>
      <c r="AO11" s="6">
        <v>28009</v>
      </c>
      <c r="AR11" s="6">
        <v>23009</v>
      </c>
      <c r="AS11" s="6">
        <v>24109</v>
      </c>
      <c r="AU11" s="136">
        <v>20150</v>
      </c>
      <c r="AV11" s="136">
        <v>21040</v>
      </c>
      <c r="AW11" s="136"/>
    </row>
    <row r="12" spans="1:51">
      <c r="A12">
        <v>10</v>
      </c>
      <c r="B12" t="s">
        <v>501</v>
      </c>
      <c r="C12" s="6" t="s">
        <v>234</v>
      </c>
      <c r="D12" t="s">
        <v>511</v>
      </c>
      <c r="E12" t="s">
        <v>511</v>
      </c>
      <c r="F12" t="s">
        <v>22</v>
      </c>
      <c r="G12" s="6"/>
      <c r="K12" s="6" t="s">
        <v>540</v>
      </c>
      <c r="L12" s="6" t="s">
        <v>560</v>
      </c>
      <c r="M12" s="6"/>
      <c r="N12" s="6" t="s">
        <v>599</v>
      </c>
      <c r="O12" s="6" t="s">
        <v>580</v>
      </c>
      <c r="P12" t="s">
        <v>58</v>
      </c>
      <c r="R12" s="6"/>
      <c r="S12" s="6"/>
      <c r="T12" t="s">
        <v>82</v>
      </c>
      <c r="X12" s="6" t="s">
        <v>647</v>
      </c>
      <c r="Y12" s="6"/>
      <c r="AA12" s="6" t="s">
        <v>116</v>
      </c>
      <c r="AL12" s="6" t="s">
        <v>190</v>
      </c>
      <c r="AM12" s="6"/>
      <c r="AO12" s="6">
        <v>28010</v>
      </c>
      <c r="AR12" s="6">
        <v>23010</v>
      </c>
      <c r="AS12" s="6">
        <v>24110</v>
      </c>
      <c r="AU12" s="136">
        <v>20151</v>
      </c>
      <c r="AV12" s="136">
        <v>21041</v>
      </c>
      <c r="AW12" s="136"/>
    </row>
    <row r="13" spans="1:51">
      <c r="A13" s="134">
        <v>11</v>
      </c>
      <c r="B13" t="s">
        <v>501</v>
      </c>
      <c r="C13" s="6" t="s">
        <v>255</v>
      </c>
      <c r="D13" t="s">
        <v>512</v>
      </c>
      <c r="E13" t="s">
        <v>512</v>
      </c>
      <c r="F13" t="s">
        <v>23</v>
      </c>
      <c r="G13" s="6"/>
      <c r="K13" s="6" t="s">
        <v>541</v>
      </c>
      <c r="L13" s="6" t="s">
        <v>561</v>
      </c>
      <c r="M13" s="6"/>
      <c r="N13" s="6" t="s">
        <v>600</v>
      </c>
      <c r="O13" s="6" t="s">
        <v>581</v>
      </c>
      <c r="P13" t="s">
        <v>59</v>
      </c>
      <c r="R13" s="6"/>
      <c r="S13" s="6"/>
      <c r="T13" t="s">
        <v>83</v>
      </c>
      <c r="X13" s="6" t="s">
        <v>648</v>
      </c>
      <c r="Y13" s="6"/>
      <c r="AA13" s="6" t="s">
        <v>679</v>
      </c>
      <c r="AL13" s="6" t="s">
        <v>191</v>
      </c>
      <c r="AM13" s="6"/>
      <c r="AO13" s="6"/>
      <c r="AR13" s="6">
        <v>23011</v>
      </c>
      <c r="AU13" s="136">
        <v>20160</v>
      </c>
      <c r="AV13" s="136">
        <v>21050</v>
      </c>
      <c r="AW13" s="136"/>
    </row>
    <row r="14" spans="1:51">
      <c r="A14">
        <v>12</v>
      </c>
      <c r="B14" t="s">
        <v>501</v>
      </c>
      <c r="C14" s="6" t="s">
        <v>256</v>
      </c>
      <c r="D14" t="s">
        <v>513</v>
      </c>
      <c r="E14" t="s">
        <v>513</v>
      </c>
      <c r="F14" t="s">
        <v>24</v>
      </c>
      <c r="G14" s="6"/>
      <c r="K14" s="6" t="s">
        <v>542</v>
      </c>
      <c r="L14" s="6" t="s">
        <v>562</v>
      </c>
      <c r="M14" s="6"/>
      <c r="N14" s="6" t="s">
        <v>601</v>
      </c>
      <c r="O14" s="6" t="s">
        <v>582</v>
      </c>
      <c r="P14" t="s">
        <v>60</v>
      </c>
      <c r="R14" s="6"/>
      <c r="S14" s="6"/>
      <c r="T14" t="s">
        <v>84</v>
      </c>
      <c r="X14" s="6" t="s">
        <v>649</v>
      </c>
      <c r="Y14" s="6"/>
      <c r="AA14" s="6" t="s">
        <v>673</v>
      </c>
      <c r="AL14" s="6"/>
      <c r="AM14" s="6"/>
      <c r="AR14" s="6">
        <v>23012</v>
      </c>
      <c r="AU14" s="136">
        <v>20161</v>
      </c>
      <c r="AV14" s="136">
        <v>21051</v>
      </c>
      <c r="AW14" s="136"/>
    </row>
    <row r="15" spans="1:51">
      <c r="A15" s="134">
        <v>13</v>
      </c>
      <c r="B15" t="s">
        <v>501</v>
      </c>
      <c r="C15" s="6" t="s">
        <v>257</v>
      </c>
      <c r="D15" t="s">
        <v>216</v>
      </c>
      <c r="E15" t="s">
        <v>216</v>
      </c>
      <c r="F15" t="s">
        <v>25</v>
      </c>
      <c r="G15" s="6"/>
      <c r="K15" s="6" t="s">
        <v>543</v>
      </c>
      <c r="L15" s="6" t="s">
        <v>563</v>
      </c>
      <c r="M15" s="6"/>
      <c r="N15" s="6" t="s">
        <v>602</v>
      </c>
      <c r="O15" s="6" t="s">
        <v>583</v>
      </c>
      <c r="P15" t="s">
        <v>61</v>
      </c>
      <c r="R15" s="6"/>
      <c r="S15" s="6"/>
      <c r="T15" t="s">
        <v>85</v>
      </c>
      <c r="X15" s="6" t="s">
        <v>650</v>
      </c>
      <c r="Y15" s="6"/>
      <c r="AA15" s="6" t="s">
        <v>115</v>
      </c>
      <c r="AR15" s="6">
        <v>23013</v>
      </c>
      <c r="AU15" s="136">
        <v>20170</v>
      </c>
      <c r="AV15" s="136">
        <v>21060</v>
      </c>
      <c r="AW15" s="136"/>
    </row>
    <row r="16" spans="1:51">
      <c r="A16">
        <v>14</v>
      </c>
      <c r="B16" t="s">
        <v>501</v>
      </c>
      <c r="C16" s="6" t="s">
        <v>258</v>
      </c>
      <c r="D16" t="s">
        <v>11</v>
      </c>
      <c r="E16" t="s">
        <v>11</v>
      </c>
      <c r="F16" t="s">
        <v>26</v>
      </c>
      <c r="G16" s="6"/>
      <c r="K16" s="6" t="s">
        <v>544</v>
      </c>
      <c r="L16" s="6" t="s">
        <v>564</v>
      </c>
      <c r="M16" s="6"/>
      <c r="N16" s="6" t="s">
        <v>603</v>
      </c>
      <c r="O16" s="6" t="s">
        <v>584</v>
      </c>
      <c r="P16" t="s">
        <v>62</v>
      </c>
      <c r="R16" s="6"/>
      <c r="S16" s="6"/>
      <c r="T16" t="s">
        <v>86</v>
      </c>
      <c r="X16" s="6" t="s">
        <v>651</v>
      </c>
      <c r="Y16" s="6"/>
      <c r="AA16" s="6" t="s">
        <v>500</v>
      </c>
      <c r="AR16" s="6">
        <v>23014</v>
      </c>
      <c r="AU16" s="136">
        <v>20171</v>
      </c>
      <c r="AV16" s="136">
        <v>21061</v>
      </c>
      <c r="AW16" s="136"/>
    </row>
    <row r="17" spans="1:49">
      <c r="A17" s="134">
        <v>15</v>
      </c>
      <c r="B17" t="s">
        <v>501</v>
      </c>
      <c r="C17" s="6" t="s">
        <v>259</v>
      </c>
      <c r="D17" t="s">
        <v>510</v>
      </c>
      <c r="E17" t="s">
        <v>517</v>
      </c>
      <c r="F17" t="s">
        <v>27</v>
      </c>
      <c r="G17" s="6"/>
      <c r="K17" s="6" t="s">
        <v>545</v>
      </c>
      <c r="L17" s="6" t="s">
        <v>565</v>
      </c>
      <c r="M17" s="6"/>
      <c r="N17" s="6" t="s">
        <v>604</v>
      </c>
      <c r="O17" s="6" t="s">
        <v>585</v>
      </c>
      <c r="P17" t="s">
        <v>63</v>
      </c>
      <c r="R17" s="6"/>
      <c r="S17" s="6"/>
      <c r="T17" t="s">
        <v>87</v>
      </c>
      <c r="X17" s="6" t="s">
        <v>652</v>
      </c>
      <c r="Y17" s="6"/>
      <c r="AA17" s="6" t="s">
        <v>680</v>
      </c>
      <c r="AR17" s="6">
        <v>23015</v>
      </c>
      <c r="AU17" s="370" t="s">
        <v>714</v>
      </c>
      <c r="AV17" s="136">
        <v>21070</v>
      </c>
      <c r="AW17" s="136"/>
    </row>
    <row r="18" spans="1:49">
      <c r="A18">
        <v>16</v>
      </c>
      <c r="B18" t="s">
        <v>501</v>
      </c>
      <c r="C18" s="6" t="s">
        <v>260</v>
      </c>
      <c r="D18" t="s">
        <v>514</v>
      </c>
      <c r="E18" t="s">
        <v>518</v>
      </c>
      <c r="F18" t="s">
        <v>28</v>
      </c>
      <c r="G18" s="6"/>
      <c r="K18" s="6" t="s">
        <v>546</v>
      </c>
      <c r="L18" s="6" t="s">
        <v>566</v>
      </c>
      <c r="M18" s="6"/>
      <c r="N18" s="6" t="s">
        <v>605</v>
      </c>
      <c r="O18" s="6" t="s">
        <v>586</v>
      </c>
      <c r="P18" t="s">
        <v>64</v>
      </c>
      <c r="R18" s="6"/>
      <c r="S18" s="6"/>
      <c r="T18" t="s">
        <v>88</v>
      </c>
      <c r="X18" s="6" t="s">
        <v>653</v>
      </c>
      <c r="Y18" s="6"/>
      <c r="AR18" s="6">
        <v>23016</v>
      </c>
      <c r="AU18" s="370" t="s">
        <v>715</v>
      </c>
      <c r="AV18" s="370">
        <v>21071</v>
      </c>
      <c r="AW18" s="370"/>
    </row>
    <row r="19" spans="1:49">
      <c r="A19" s="134">
        <v>17</v>
      </c>
      <c r="B19" t="s">
        <v>501</v>
      </c>
      <c r="C19" s="6" t="s">
        <v>235</v>
      </c>
      <c r="E19" t="s">
        <v>519</v>
      </c>
      <c r="F19" t="s">
        <v>29</v>
      </c>
      <c r="G19" s="6"/>
      <c r="K19" s="6" t="s">
        <v>547</v>
      </c>
      <c r="L19" s="6" t="s">
        <v>567</v>
      </c>
      <c r="M19" s="6"/>
      <c r="N19" s="6" t="s">
        <v>606</v>
      </c>
      <c r="O19" s="6" t="s">
        <v>587</v>
      </c>
      <c r="P19" t="s">
        <v>65</v>
      </c>
      <c r="R19" s="6"/>
      <c r="S19" s="6"/>
      <c r="T19" t="s">
        <v>89</v>
      </c>
      <c r="X19" s="6" t="s">
        <v>654</v>
      </c>
      <c r="Y19" s="6"/>
      <c r="AR19" s="6">
        <v>23017</v>
      </c>
      <c r="AU19" s="136">
        <v>20220</v>
      </c>
      <c r="AV19" s="136">
        <v>21072</v>
      </c>
      <c r="AW19" s="136"/>
    </row>
    <row r="20" spans="1:49">
      <c r="A20">
        <v>18</v>
      </c>
      <c r="B20" t="s">
        <v>501</v>
      </c>
      <c r="C20" s="6" t="s">
        <v>236</v>
      </c>
      <c r="E20" t="s">
        <v>520</v>
      </c>
      <c r="F20" t="s">
        <v>30</v>
      </c>
      <c r="G20" s="6"/>
      <c r="K20" s="6" t="s">
        <v>548</v>
      </c>
      <c r="L20" s="6" t="s">
        <v>568</v>
      </c>
      <c r="M20" s="6"/>
      <c r="N20" s="6" t="s">
        <v>607</v>
      </c>
      <c r="O20" s="6" t="s">
        <v>588</v>
      </c>
      <c r="P20" t="s">
        <v>66</v>
      </c>
      <c r="R20" s="6"/>
      <c r="S20" s="6"/>
      <c r="T20" t="s">
        <v>90</v>
      </c>
      <c r="X20" s="6" t="s">
        <v>655</v>
      </c>
      <c r="Y20" s="6"/>
      <c r="AR20" s="6">
        <v>23018</v>
      </c>
      <c r="AU20" s="136">
        <v>20240</v>
      </c>
      <c r="AV20" s="136">
        <v>21080</v>
      </c>
      <c r="AW20" s="136"/>
    </row>
    <row r="21" spans="1:49">
      <c r="A21" s="134">
        <v>19</v>
      </c>
      <c r="B21" t="s">
        <v>501</v>
      </c>
      <c r="C21" s="6" t="s">
        <v>237</v>
      </c>
      <c r="E21" t="s">
        <v>521</v>
      </c>
      <c r="F21" t="s">
        <v>31</v>
      </c>
      <c r="G21" s="6"/>
      <c r="K21" s="6" t="s">
        <v>549</v>
      </c>
      <c r="L21" s="6" t="s">
        <v>569</v>
      </c>
      <c r="M21" s="6"/>
      <c r="N21" s="6" t="s">
        <v>608</v>
      </c>
      <c r="O21" s="6" t="s">
        <v>589</v>
      </c>
      <c r="P21" t="s">
        <v>67</v>
      </c>
      <c r="R21" s="6"/>
      <c r="S21" s="6"/>
      <c r="T21" t="s">
        <v>91</v>
      </c>
      <c r="X21" s="6" t="s">
        <v>656</v>
      </c>
      <c r="Y21" s="6"/>
      <c r="AR21" s="6">
        <v>23019</v>
      </c>
      <c r="AU21" s="370" t="s">
        <v>716</v>
      </c>
      <c r="AV21" s="136">
        <v>21081</v>
      </c>
      <c r="AW21" s="136"/>
    </row>
    <row r="22" spans="1:49">
      <c r="A22">
        <v>20</v>
      </c>
      <c r="B22" t="s">
        <v>501</v>
      </c>
      <c r="C22" s="6" t="s">
        <v>261</v>
      </c>
      <c r="E22" t="s">
        <v>522</v>
      </c>
      <c r="F22" t="s">
        <v>32</v>
      </c>
      <c r="G22" s="6"/>
      <c r="K22" s="6" t="s">
        <v>550</v>
      </c>
      <c r="L22" s="6" t="s">
        <v>570</v>
      </c>
      <c r="M22" s="6"/>
      <c r="N22" s="6" t="s">
        <v>609</v>
      </c>
      <c r="O22" s="6" t="s">
        <v>590</v>
      </c>
      <c r="P22" t="s">
        <v>68</v>
      </c>
      <c r="R22" s="6"/>
      <c r="S22" s="6"/>
      <c r="T22" t="s">
        <v>92</v>
      </c>
      <c r="X22" s="6" t="s">
        <v>657</v>
      </c>
      <c r="Y22" s="6"/>
      <c r="AR22" s="6">
        <v>23020</v>
      </c>
      <c r="AU22" s="370" t="s">
        <v>717</v>
      </c>
      <c r="AV22" s="370">
        <v>21090</v>
      </c>
      <c r="AW22" s="370"/>
    </row>
    <row r="23" spans="1:49">
      <c r="A23" s="134">
        <v>21</v>
      </c>
      <c r="B23" t="s">
        <v>501</v>
      </c>
      <c r="C23" s="6" t="s">
        <v>262</v>
      </c>
      <c r="E23" t="s">
        <v>523</v>
      </c>
      <c r="F23" t="s">
        <v>414</v>
      </c>
      <c r="N23" s="6" t="s">
        <v>610</v>
      </c>
      <c r="P23" t="s">
        <v>444</v>
      </c>
      <c r="R23" s="6"/>
      <c r="S23" s="6"/>
      <c r="T23" t="s">
        <v>468</v>
      </c>
      <c r="X23" s="6" t="s">
        <v>658</v>
      </c>
      <c r="Y23" s="6"/>
      <c r="AR23" s="6">
        <v>23021</v>
      </c>
      <c r="AU23" s="370" t="s">
        <v>718</v>
      </c>
      <c r="AV23" s="370">
        <v>21100</v>
      </c>
      <c r="AW23" s="370"/>
    </row>
    <row r="24" spans="1:49">
      <c r="A24">
        <v>22</v>
      </c>
      <c r="B24" t="s">
        <v>501</v>
      </c>
      <c r="C24" s="6" t="s">
        <v>263</v>
      </c>
      <c r="E24" t="s">
        <v>524</v>
      </c>
      <c r="F24" t="s">
        <v>415</v>
      </c>
      <c r="N24" s="6" t="s">
        <v>611</v>
      </c>
      <c r="P24" t="s">
        <v>445</v>
      </c>
      <c r="S24" s="6"/>
      <c r="T24" t="s">
        <v>469</v>
      </c>
      <c r="X24" s="6" t="s">
        <v>659</v>
      </c>
      <c r="Y24" s="6"/>
      <c r="AR24" s="6">
        <v>23022</v>
      </c>
      <c r="AU24" s="370" t="s">
        <v>719</v>
      </c>
      <c r="AV24" s="370">
        <v>21110</v>
      </c>
      <c r="AW24" s="370"/>
    </row>
    <row r="25" spans="1:49">
      <c r="A25" s="134">
        <v>23</v>
      </c>
      <c r="B25" t="s">
        <v>501</v>
      </c>
      <c r="C25" s="6" t="s">
        <v>264</v>
      </c>
      <c r="E25" t="s">
        <v>510</v>
      </c>
      <c r="F25" t="s">
        <v>416</v>
      </c>
      <c r="P25" t="s">
        <v>446</v>
      </c>
      <c r="S25" s="6"/>
      <c r="T25" t="s">
        <v>470</v>
      </c>
      <c r="X25" s="6" t="s">
        <v>660</v>
      </c>
      <c r="Y25" s="6"/>
      <c r="AR25" s="6">
        <v>23023</v>
      </c>
      <c r="AU25" s="370" t="s">
        <v>720</v>
      </c>
      <c r="AV25" s="370">
        <v>21120</v>
      </c>
      <c r="AW25" s="370"/>
    </row>
    <row r="26" spans="1:49">
      <c r="A26">
        <v>24</v>
      </c>
      <c r="B26" t="s">
        <v>501</v>
      </c>
      <c r="C26" s="6" t="s">
        <v>265</v>
      </c>
      <c r="E26" t="s">
        <v>516</v>
      </c>
      <c r="F26" t="s">
        <v>417</v>
      </c>
      <c r="P26" t="s">
        <v>447</v>
      </c>
      <c r="T26" t="s">
        <v>471</v>
      </c>
      <c r="X26" s="6" t="s">
        <v>661</v>
      </c>
      <c r="Y26" s="6"/>
      <c r="AR26" s="6">
        <v>23024</v>
      </c>
      <c r="AU26" s="370" t="s">
        <v>721</v>
      </c>
      <c r="AV26" s="370">
        <v>21130</v>
      </c>
      <c r="AW26" s="370"/>
    </row>
    <row r="27" spans="1:49">
      <c r="A27" s="134">
        <v>25</v>
      </c>
      <c r="B27" t="s">
        <v>501</v>
      </c>
      <c r="C27" s="6" t="s">
        <v>266</v>
      </c>
      <c r="E27" t="s">
        <v>514</v>
      </c>
      <c r="F27" t="s">
        <v>418</v>
      </c>
      <c r="P27" t="s">
        <v>448</v>
      </c>
      <c r="T27" t="s">
        <v>472</v>
      </c>
      <c r="X27" s="6" t="s">
        <v>662</v>
      </c>
      <c r="Y27" s="6"/>
      <c r="AR27" s="6">
        <v>23025</v>
      </c>
      <c r="AU27" s="370" t="s">
        <v>722</v>
      </c>
      <c r="AV27" s="370">
        <v>21140</v>
      </c>
      <c r="AW27" s="370"/>
    </row>
    <row r="28" spans="1:49">
      <c r="A28">
        <v>26</v>
      </c>
      <c r="B28" t="s">
        <v>501</v>
      </c>
      <c r="C28" s="6" t="s">
        <v>267</v>
      </c>
      <c r="F28" t="s">
        <v>419</v>
      </c>
      <c r="P28" t="s">
        <v>449</v>
      </c>
      <c r="T28" t="s">
        <v>473</v>
      </c>
      <c r="X28" s="6" t="s">
        <v>663</v>
      </c>
      <c r="Y28" s="6"/>
      <c r="AR28" s="6">
        <v>23026</v>
      </c>
      <c r="AU28">
        <v>20270</v>
      </c>
      <c r="AV28" s="370">
        <v>21150</v>
      </c>
      <c r="AW28" s="370"/>
    </row>
    <row r="29" spans="1:49">
      <c r="A29" s="134">
        <v>27</v>
      </c>
      <c r="B29" t="s">
        <v>501</v>
      </c>
      <c r="C29" s="6" t="s">
        <v>268</v>
      </c>
      <c r="F29" t="s">
        <v>420</v>
      </c>
      <c r="P29" t="s">
        <v>450</v>
      </c>
      <c r="T29" t="s">
        <v>474</v>
      </c>
      <c r="X29" s="6" t="s">
        <v>664</v>
      </c>
      <c r="Y29" s="6"/>
      <c r="AR29" s="6">
        <v>23027</v>
      </c>
      <c r="AU29" s="370" t="s">
        <v>724</v>
      </c>
      <c r="AV29" s="370">
        <v>21160</v>
      </c>
      <c r="AW29" s="370"/>
    </row>
    <row r="30" spans="1:49">
      <c r="A30">
        <v>28</v>
      </c>
      <c r="B30" t="s">
        <v>501</v>
      </c>
      <c r="C30" s="6" t="s">
        <v>269</v>
      </c>
      <c r="F30" t="s">
        <v>421</v>
      </c>
      <c r="P30" t="s">
        <v>451</v>
      </c>
      <c r="T30" t="s">
        <v>475</v>
      </c>
      <c r="X30" s="6" t="s">
        <v>665</v>
      </c>
      <c r="Y30" s="6"/>
      <c r="AR30" s="6">
        <v>23028</v>
      </c>
      <c r="AU30" s="370" t="s">
        <v>723</v>
      </c>
      <c r="AV30" s="370">
        <v>21170</v>
      </c>
      <c r="AW30" s="370"/>
    </row>
    <row r="31" spans="1:49">
      <c r="A31" s="134">
        <v>29</v>
      </c>
      <c r="B31" t="s">
        <v>501</v>
      </c>
      <c r="C31" s="6" t="s">
        <v>270</v>
      </c>
      <c r="F31" t="s">
        <v>422</v>
      </c>
      <c r="P31" t="s">
        <v>452</v>
      </c>
      <c r="T31" t="s">
        <v>476</v>
      </c>
      <c r="X31" s="6" t="s">
        <v>666</v>
      </c>
      <c r="Y31" s="6"/>
      <c r="AR31" s="6">
        <v>23029</v>
      </c>
      <c r="AU31" s="370" t="s">
        <v>725</v>
      </c>
      <c r="AV31" s="370">
        <v>21180</v>
      </c>
      <c r="AW31" s="370"/>
    </row>
    <row r="32" spans="1:49">
      <c r="A32">
        <v>30</v>
      </c>
      <c r="B32" t="s">
        <v>501</v>
      </c>
      <c r="C32" s="6" t="s">
        <v>271</v>
      </c>
      <c r="F32" t="s">
        <v>423</v>
      </c>
      <c r="P32" t="s">
        <v>453</v>
      </c>
      <c r="T32" t="s">
        <v>477</v>
      </c>
      <c r="X32" s="6" t="s">
        <v>667</v>
      </c>
      <c r="Y32" s="6"/>
      <c r="AR32" s="6">
        <v>23030</v>
      </c>
      <c r="AU32" s="370" t="s">
        <v>726</v>
      </c>
      <c r="AV32" s="370">
        <v>21190</v>
      </c>
      <c r="AW32" s="370"/>
    </row>
    <row r="33" spans="1:49">
      <c r="A33" s="134">
        <v>31</v>
      </c>
      <c r="B33" t="s">
        <v>501</v>
      </c>
      <c r="C33" s="6" t="s">
        <v>272</v>
      </c>
      <c r="F33" t="s">
        <v>424</v>
      </c>
      <c r="P33" t="s">
        <v>454</v>
      </c>
      <c r="T33" t="s">
        <v>478</v>
      </c>
      <c r="AR33" s="6">
        <v>23031</v>
      </c>
      <c r="AU33" s="370" t="s">
        <v>727</v>
      </c>
      <c r="AV33" s="370"/>
      <c r="AW33" s="370"/>
    </row>
    <row r="34" spans="1:49">
      <c r="A34">
        <v>32</v>
      </c>
      <c r="B34" t="s">
        <v>501</v>
      </c>
      <c r="C34" s="6" t="s">
        <v>273</v>
      </c>
      <c r="F34" t="s">
        <v>425</v>
      </c>
      <c r="P34" t="s">
        <v>455</v>
      </c>
      <c r="T34" t="s">
        <v>479</v>
      </c>
      <c r="AR34" s="6">
        <v>23032</v>
      </c>
      <c r="AU34">
        <v>20330</v>
      </c>
      <c r="AV34" s="370"/>
      <c r="AW34" s="370"/>
    </row>
    <row r="35" spans="1:49">
      <c r="A35" s="134">
        <v>33</v>
      </c>
      <c r="B35" t="s">
        <v>501</v>
      </c>
      <c r="C35" s="6" t="s">
        <v>274</v>
      </c>
      <c r="F35" t="s">
        <v>426</v>
      </c>
      <c r="P35" t="s">
        <v>456</v>
      </c>
      <c r="T35" t="s">
        <v>480</v>
      </c>
      <c r="AR35" s="6">
        <v>23033</v>
      </c>
      <c r="AU35">
        <v>20340</v>
      </c>
    </row>
    <row r="36" spans="1:49">
      <c r="A36">
        <v>34</v>
      </c>
      <c r="B36" t="s">
        <v>501</v>
      </c>
      <c r="C36" s="6" t="s">
        <v>275</v>
      </c>
      <c r="F36" t="s">
        <v>427</v>
      </c>
      <c r="P36" t="s">
        <v>457</v>
      </c>
      <c r="T36" t="s">
        <v>481</v>
      </c>
      <c r="AR36" s="6">
        <v>23034</v>
      </c>
      <c r="AU36">
        <v>20350</v>
      </c>
    </row>
    <row r="37" spans="1:49">
      <c r="A37" s="134">
        <v>35</v>
      </c>
      <c r="B37" t="s">
        <v>501</v>
      </c>
      <c r="C37" s="6" t="s">
        <v>276</v>
      </c>
      <c r="F37" t="s">
        <v>428</v>
      </c>
      <c r="P37" t="s">
        <v>458</v>
      </c>
      <c r="T37" t="s">
        <v>482</v>
      </c>
      <c r="AR37" s="6">
        <v>23035</v>
      </c>
      <c r="AU37">
        <v>20360</v>
      </c>
    </row>
    <row r="38" spans="1:49">
      <c r="A38">
        <v>36</v>
      </c>
      <c r="B38" t="s">
        <v>501</v>
      </c>
      <c r="C38" s="6" t="s">
        <v>277</v>
      </c>
      <c r="F38" t="s">
        <v>429</v>
      </c>
      <c r="P38" t="s">
        <v>459</v>
      </c>
      <c r="T38" t="s">
        <v>483</v>
      </c>
      <c r="AR38" s="6">
        <v>23036</v>
      </c>
      <c r="AU38">
        <v>20370</v>
      </c>
    </row>
    <row r="39" spans="1:49">
      <c r="A39" s="134">
        <v>37</v>
      </c>
      <c r="B39" t="s">
        <v>501</v>
      </c>
      <c r="C39" s="6" t="s">
        <v>278</v>
      </c>
      <c r="F39" t="s">
        <v>430</v>
      </c>
      <c r="P39" t="s">
        <v>460</v>
      </c>
      <c r="T39" t="s">
        <v>484</v>
      </c>
      <c r="AR39" s="6">
        <v>23037</v>
      </c>
      <c r="AU39">
        <v>20380</v>
      </c>
    </row>
    <row r="40" spans="1:49">
      <c r="A40">
        <v>38</v>
      </c>
      <c r="B40" t="s">
        <v>501</v>
      </c>
      <c r="C40" s="6" t="s">
        <v>279</v>
      </c>
      <c r="F40" t="s">
        <v>431</v>
      </c>
      <c r="P40" t="s">
        <v>461</v>
      </c>
      <c r="T40" t="s">
        <v>485</v>
      </c>
      <c r="AR40" s="6">
        <v>23038</v>
      </c>
      <c r="AU40">
        <v>20410</v>
      </c>
    </row>
    <row r="41" spans="1:49">
      <c r="A41" s="134">
        <v>39</v>
      </c>
      <c r="B41" t="s">
        <v>501</v>
      </c>
      <c r="C41" s="6" t="s">
        <v>280</v>
      </c>
      <c r="F41" t="s">
        <v>432</v>
      </c>
      <c r="P41" t="s">
        <v>462</v>
      </c>
      <c r="T41" t="s">
        <v>486</v>
      </c>
      <c r="AR41" s="6">
        <v>23039</v>
      </c>
      <c r="AU41">
        <v>20420</v>
      </c>
    </row>
    <row r="42" spans="1:49">
      <c r="A42">
        <v>40</v>
      </c>
      <c r="B42" t="s">
        <v>501</v>
      </c>
      <c r="C42" s="6" t="s">
        <v>281</v>
      </c>
      <c r="F42" t="s">
        <v>433</v>
      </c>
      <c r="P42" t="s">
        <v>463</v>
      </c>
      <c r="T42" t="s">
        <v>487</v>
      </c>
      <c r="AR42" s="6">
        <v>23040</v>
      </c>
      <c r="AU42">
        <v>20430</v>
      </c>
    </row>
    <row r="43" spans="1:49">
      <c r="A43" s="134">
        <v>41</v>
      </c>
      <c r="B43" t="s">
        <v>501</v>
      </c>
      <c r="C43" s="6" t="s">
        <v>282</v>
      </c>
      <c r="F43" t="s">
        <v>434</v>
      </c>
      <c r="T43" t="s">
        <v>488</v>
      </c>
      <c r="AR43" s="6">
        <v>23041</v>
      </c>
      <c r="AU43">
        <v>20440</v>
      </c>
    </row>
    <row r="44" spans="1:49">
      <c r="A44">
        <v>42</v>
      </c>
      <c r="B44" t="s">
        <v>501</v>
      </c>
      <c r="C44" s="6" t="s">
        <v>283</v>
      </c>
      <c r="F44" t="s">
        <v>435</v>
      </c>
      <c r="T44" t="s">
        <v>489</v>
      </c>
      <c r="AR44" s="6">
        <v>23042</v>
      </c>
      <c r="AU44">
        <v>20450</v>
      </c>
    </row>
    <row r="45" spans="1:49">
      <c r="A45" s="134">
        <v>43</v>
      </c>
      <c r="B45" t="s">
        <v>501</v>
      </c>
      <c r="C45" s="6" t="s">
        <v>284</v>
      </c>
      <c r="F45" t="s">
        <v>436</v>
      </c>
      <c r="T45" t="s">
        <v>490</v>
      </c>
      <c r="AR45" s="6">
        <v>23043</v>
      </c>
    </row>
    <row r="46" spans="1:49">
      <c r="A46">
        <v>44</v>
      </c>
      <c r="B46" t="s">
        <v>501</v>
      </c>
      <c r="C46" s="6" t="s">
        <v>285</v>
      </c>
      <c r="F46" t="s">
        <v>437</v>
      </c>
      <c r="T46" t="s">
        <v>491</v>
      </c>
      <c r="AR46" s="6">
        <v>23044</v>
      </c>
    </row>
    <row r="47" spans="1:49">
      <c r="A47" s="134">
        <v>45</v>
      </c>
      <c r="B47" t="s">
        <v>501</v>
      </c>
      <c r="C47" s="6" t="s">
        <v>286</v>
      </c>
      <c r="F47" t="s">
        <v>438</v>
      </c>
      <c r="T47" t="s">
        <v>492</v>
      </c>
      <c r="AR47" s="6">
        <v>23045</v>
      </c>
    </row>
    <row r="48" spans="1:49">
      <c r="A48">
        <v>46</v>
      </c>
      <c r="B48" t="s">
        <v>501</v>
      </c>
      <c r="C48" s="6" t="s">
        <v>287</v>
      </c>
      <c r="F48" t="s">
        <v>439</v>
      </c>
      <c r="T48" t="s">
        <v>493</v>
      </c>
      <c r="AR48" s="6">
        <v>23046</v>
      </c>
    </row>
    <row r="49" spans="1:44">
      <c r="A49" s="134">
        <v>47</v>
      </c>
      <c r="B49" t="s">
        <v>501</v>
      </c>
      <c r="C49" s="6" t="s">
        <v>288</v>
      </c>
      <c r="F49" t="s">
        <v>440</v>
      </c>
      <c r="T49" t="s">
        <v>494</v>
      </c>
      <c r="AR49" s="6">
        <v>23047</v>
      </c>
    </row>
    <row r="50" spans="1:44">
      <c r="A50">
        <v>48</v>
      </c>
      <c r="B50" t="s">
        <v>501</v>
      </c>
      <c r="C50" s="6" t="s">
        <v>289</v>
      </c>
      <c r="F50" t="s">
        <v>441</v>
      </c>
      <c r="T50" t="s">
        <v>495</v>
      </c>
      <c r="AR50" s="6">
        <v>23048</v>
      </c>
    </row>
    <row r="51" spans="1:44">
      <c r="A51" s="134">
        <v>49</v>
      </c>
      <c r="B51" t="s">
        <v>501</v>
      </c>
      <c r="C51" s="6" t="s">
        <v>290</v>
      </c>
      <c r="F51" t="s">
        <v>442</v>
      </c>
      <c r="T51" t="s">
        <v>496</v>
      </c>
      <c r="AR51" s="6">
        <v>23049</v>
      </c>
    </row>
    <row r="52" spans="1:44">
      <c r="A52">
        <v>50</v>
      </c>
      <c r="B52" t="s">
        <v>501</v>
      </c>
      <c r="C52" s="6" t="s">
        <v>291</v>
      </c>
      <c r="F52" t="s">
        <v>443</v>
      </c>
      <c r="T52" t="s">
        <v>497</v>
      </c>
      <c r="AR52" s="6">
        <v>23050</v>
      </c>
    </row>
    <row r="53" spans="1:44">
      <c r="A53" s="134">
        <v>51</v>
      </c>
      <c r="B53" t="s">
        <v>501</v>
      </c>
      <c r="C53" s="6" t="s">
        <v>292</v>
      </c>
    </row>
    <row r="54" spans="1:44">
      <c r="A54">
        <v>52</v>
      </c>
      <c r="B54" t="s">
        <v>501</v>
      </c>
      <c r="C54" s="6" t="s">
        <v>293</v>
      </c>
    </row>
    <row r="55" spans="1:44">
      <c r="A55" s="134">
        <v>53</v>
      </c>
      <c r="B55" t="s">
        <v>501</v>
      </c>
      <c r="C55" s="6" t="s">
        <v>294</v>
      </c>
    </row>
    <row r="56" spans="1:44">
      <c r="A56">
        <v>54</v>
      </c>
      <c r="B56" t="s">
        <v>501</v>
      </c>
      <c r="C56" s="6" t="s">
        <v>295</v>
      </c>
    </row>
    <row r="57" spans="1:44">
      <c r="A57" s="134">
        <v>55</v>
      </c>
      <c r="B57" t="s">
        <v>501</v>
      </c>
      <c r="C57" s="6" t="s">
        <v>296</v>
      </c>
    </row>
    <row r="58" spans="1:44">
      <c r="A58">
        <v>56</v>
      </c>
      <c r="B58" t="s">
        <v>501</v>
      </c>
      <c r="C58" s="6" t="s">
        <v>238</v>
      </c>
    </row>
    <row r="59" spans="1:44">
      <c r="A59" s="134">
        <v>57</v>
      </c>
      <c r="B59" t="s">
        <v>501</v>
      </c>
      <c r="C59" s="6" t="s">
        <v>297</v>
      </c>
    </row>
    <row r="60" spans="1:44">
      <c r="A60">
        <v>58</v>
      </c>
      <c r="B60" t="s">
        <v>501</v>
      </c>
      <c r="C60" s="6" t="s">
        <v>298</v>
      </c>
    </row>
    <row r="61" spans="1:44">
      <c r="A61" s="134">
        <v>59</v>
      </c>
      <c r="B61" t="s">
        <v>501</v>
      </c>
      <c r="C61" s="6" t="s">
        <v>299</v>
      </c>
    </row>
    <row r="62" spans="1:44">
      <c r="A62">
        <v>60</v>
      </c>
      <c r="B62" t="s">
        <v>501</v>
      </c>
      <c r="C62" s="6" t="s">
        <v>300</v>
      </c>
    </row>
    <row r="63" spans="1:44">
      <c r="A63" s="134">
        <v>61</v>
      </c>
      <c r="B63" t="s">
        <v>501</v>
      </c>
      <c r="C63" s="6" t="s">
        <v>301</v>
      </c>
    </row>
    <row r="64" spans="1:44">
      <c r="A64">
        <v>62</v>
      </c>
      <c r="B64" t="s">
        <v>501</v>
      </c>
      <c r="C64" s="6" t="s">
        <v>302</v>
      </c>
    </row>
    <row r="65" spans="1:3">
      <c r="A65" s="134">
        <v>63</v>
      </c>
      <c r="B65" t="s">
        <v>501</v>
      </c>
      <c r="C65" s="6" t="s">
        <v>303</v>
      </c>
    </row>
    <row r="66" spans="1:3">
      <c r="A66">
        <v>64</v>
      </c>
      <c r="B66" t="s">
        <v>501</v>
      </c>
      <c r="C66" s="6" t="s">
        <v>304</v>
      </c>
    </row>
    <row r="67" spans="1:3">
      <c r="A67" s="134">
        <v>65</v>
      </c>
      <c r="B67" t="s">
        <v>501</v>
      </c>
      <c r="C67" s="6" t="s">
        <v>305</v>
      </c>
    </row>
    <row r="68" spans="1:3">
      <c r="A68">
        <v>66</v>
      </c>
      <c r="B68" t="s">
        <v>501</v>
      </c>
      <c r="C68" s="6" t="s">
        <v>306</v>
      </c>
    </row>
    <row r="69" spans="1:3">
      <c r="A69" s="134">
        <v>67</v>
      </c>
      <c r="B69" t="s">
        <v>501</v>
      </c>
      <c r="C69" s="6" t="s">
        <v>307</v>
      </c>
    </row>
    <row r="70" spans="1:3">
      <c r="A70">
        <v>68</v>
      </c>
      <c r="B70" t="s">
        <v>501</v>
      </c>
      <c r="C70" s="6" t="s">
        <v>308</v>
      </c>
    </row>
    <row r="71" spans="1:3">
      <c r="A71" s="134">
        <v>69</v>
      </c>
      <c r="B71" t="s">
        <v>501</v>
      </c>
      <c r="C71" s="6" t="s">
        <v>309</v>
      </c>
    </row>
    <row r="72" spans="1:3">
      <c r="A72">
        <v>70</v>
      </c>
      <c r="B72" t="s">
        <v>501</v>
      </c>
      <c r="C72" s="6" t="s">
        <v>241</v>
      </c>
    </row>
    <row r="73" spans="1:3">
      <c r="A73" s="134">
        <v>71</v>
      </c>
      <c r="B73" t="s">
        <v>501</v>
      </c>
      <c r="C73" s="6" t="s">
        <v>242</v>
      </c>
    </row>
    <row r="74" spans="1:3">
      <c r="A74">
        <v>72</v>
      </c>
      <c r="B74" t="s">
        <v>501</v>
      </c>
      <c r="C74" s="6" t="s">
        <v>310</v>
      </c>
    </row>
    <row r="75" spans="1:3">
      <c r="A75" s="134">
        <v>73</v>
      </c>
      <c r="B75" t="s">
        <v>501</v>
      </c>
      <c r="C75" s="6" t="s">
        <v>311</v>
      </c>
    </row>
    <row r="76" spans="1:3">
      <c r="A76">
        <v>74</v>
      </c>
      <c r="B76" t="s">
        <v>501</v>
      </c>
      <c r="C76" s="6" t="s">
        <v>312</v>
      </c>
    </row>
    <row r="77" spans="1:3">
      <c r="A77" s="134">
        <v>75</v>
      </c>
      <c r="B77" t="s">
        <v>501</v>
      </c>
      <c r="C77" s="6" t="s">
        <v>313</v>
      </c>
    </row>
    <row r="78" spans="1:3">
      <c r="A78">
        <v>76</v>
      </c>
      <c r="B78" t="s">
        <v>501</v>
      </c>
      <c r="C78" s="6" t="s">
        <v>314</v>
      </c>
    </row>
    <row r="79" spans="1:3">
      <c r="A79" s="134">
        <v>77</v>
      </c>
      <c r="B79" t="s">
        <v>501</v>
      </c>
      <c r="C79" s="6" t="s">
        <v>243</v>
      </c>
    </row>
    <row r="80" spans="1:3">
      <c r="A80">
        <v>78</v>
      </c>
      <c r="B80" t="s">
        <v>501</v>
      </c>
      <c r="C80" s="6" t="s">
        <v>315</v>
      </c>
    </row>
    <row r="81" spans="1:3">
      <c r="A81" s="134">
        <v>79</v>
      </c>
      <c r="B81" t="s">
        <v>501</v>
      </c>
      <c r="C81" s="6" t="s">
        <v>316</v>
      </c>
    </row>
    <row r="82" spans="1:3">
      <c r="A82">
        <v>80</v>
      </c>
      <c r="B82" t="s">
        <v>501</v>
      </c>
      <c r="C82" s="6" t="s">
        <v>317</v>
      </c>
    </row>
    <row r="83" spans="1:3">
      <c r="A83" s="134">
        <v>81</v>
      </c>
      <c r="B83" t="s">
        <v>501</v>
      </c>
      <c r="C83" s="6" t="s">
        <v>318</v>
      </c>
    </row>
    <row r="84" spans="1:3">
      <c r="A84">
        <v>82</v>
      </c>
      <c r="B84" t="s">
        <v>501</v>
      </c>
      <c r="C84" s="6" t="s">
        <v>319</v>
      </c>
    </row>
    <row r="85" spans="1:3">
      <c r="A85" s="134">
        <v>83</v>
      </c>
      <c r="B85" t="s">
        <v>501</v>
      </c>
      <c r="C85" s="6" t="s">
        <v>320</v>
      </c>
    </row>
    <row r="86" spans="1:3">
      <c r="A86">
        <v>84</v>
      </c>
      <c r="B86" t="s">
        <v>501</v>
      </c>
      <c r="C86" s="6" t="s">
        <v>321</v>
      </c>
    </row>
    <row r="87" spans="1:3">
      <c r="A87" s="134">
        <v>85</v>
      </c>
      <c r="B87" t="s">
        <v>501</v>
      </c>
      <c r="C87" s="6" t="s">
        <v>322</v>
      </c>
    </row>
    <row r="88" spans="1:3">
      <c r="A88">
        <v>86</v>
      </c>
      <c r="B88" t="s">
        <v>501</v>
      </c>
      <c r="C88" s="6" t="s">
        <v>323</v>
      </c>
    </row>
    <row r="89" spans="1:3">
      <c r="A89" s="134">
        <v>87</v>
      </c>
      <c r="B89" t="s">
        <v>501</v>
      </c>
      <c r="C89" s="6" t="s">
        <v>324</v>
      </c>
    </row>
    <row r="90" spans="1:3">
      <c r="A90">
        <v>88</v>
      </c>
      <c r="B90" t="s">
        <v>501</v>
      </c>
      <c r="C90" s="6" t="s">
        <v>325</v>
      </c>
    </row>
    <row r="91" spans="1:3">
      <c r="A91" s="134">
        <v>89</v>
      </c>
      <c r="B91" t="s">
        <v>501</v>
      </c>
      <c r="C91" t="s">
        <v>326</v>
      </c>
    </row>
    <row r="92" spans="1:3">
      <c r="A92">
        <v>90</v>
      </c>
      <c r="B92" t="s">
        <v>501</v>
      </c>
      <c r="C92" t="s">
        <v>327</v>
      </c>
    </row>
    <row r="93" spans="1:3">
      <c r="A93" s="134">
        <v>91</v>
      </c>
      <c r="B93" t="s">
        <v>501</v>
      </c>
      <c r="C93" t="s">
        <v>328</v>
      </c>
    </row>
    <row r="94" spans="1:3">
      <c r="A94">
        <v>92</v>
      </c>
      <c r="B94" t="s">
        <v>501</v>
      </c>
      <c r="C94" t="s">
        <v>329</v>
      </c>
    </row>
    <row r="95" spans="1:3">
      <c r="A95" s="134">
        <v>93</v>
      </c>
      <c r="B95" t="s">
        <v>501</v>
      </c>
      <c r="C95" t="s">
        <v>330</v>
      </c>
    </row>
    <row r="96" spans="1:3">
      <c r="A96">
        <v>94</v>
      </c>
      <c r="B96" t="s">
        <v>501</v>
      </c>
      <c r="C96" t="s">
        <v>331</v>
      </c>
    </row>
    <row r="97" spans="1:3">
      <c r="A97" s="134">
        <v>95</v>
      </c>
      <c r="B97" t="s">
        <v>501</v>
      </c>
      <c r="C97" t="s">
        <v>332</v>
      </c>
    </row>
    <row r="98" spans="1:3">
      <c r="A98">
        <v>96</v>
      </c>
      <c r="B98" t="s">
        <v>501</v>
      </c>
      <c r="C98" t="s">
        <v>333</v>
      </c>
    </row>
    <row r="99" spans="1:3">
      <c r="A99" s="134">
        <v>97</v>
      </c>
      <c r="B99" t="s">
        <v>501</v>
      </c>
      <c r="C99" t="s">
        <v>334</v>
      </c>
    </row>
    <row r="100" spans="1:3">
      <c r="A100">
        <v>98</v>
      </c>
      <c r="B100" t="s">
        <v>501</v>
      </c>
      <c r="C100" t="s">
        <v>335</v>
      </c>
    </row>
    <row r="101" spans="1:3">
      <c r="A101" s="134">
        <v>99</v>
      </c>
      <c r="B101" t="s">
        <v>501</v>
      </c>
      <c r="C101" t="s">
        <v>336</v>
      </c>
    </row>
    <row r="102" spans="1:3">
      <c r="A102">
        <v>100</v>
      </c>
      <c r="B102" t="s">
        <v>501</v>
      </c>
      <c r="C102" t="s">
        <v>337</v>
      </c>
    </row>
    <row r="103" spans="1:3">
      <c r="A103" s="134">
        <v>101</v>
      </c>
      <c r="B103" t="s">
        <v>501</v>
      </c>
      <c r="C103" s="6" t="s">
        <v>338</v>
      </c>
    </row>
    <row r="104" spans="1:3">
      <c r="A104">
        <v>102</v>
      </c>
      <c r="B104" t="s">
        <v>501</v>
      </c>
      <c r="C104" s="6" t="s">
        <v>339</v>
      </c>
    </row>
    <row r="105" spans="1:3">
      <c r="A105" s="134">
        <v>103</v>
      </c>
      <c r="B105" t="s">
        <v>501</v>
      </c>
      <c r="C105" s="6" t="s">
        <v>340</v>
      </c>
    </row>
    <row r="106" spans="1:3">
      <c r="A106">
        <v>104</v>
      </c>
      <c r="B106" t="s">
        <v>501</v>
      </c>
      <c r="C106" s="6" t="s">
        <v>341</v>
      </c>
    </row>
    <row r="107" spans="1:3">
      <c r="A107" s="134">
        <v>105</v>
      </c>
      <c r="B107" t="s">
        <v>501</v>
      </c>
      <c r="C107" s="6" t="s">
        <v>342</v>
      </c>
    </row>
    <row r="108" spans="1:3">
      <c r="A108">
        <v>106</v>
      </c>
      <c r="B108" t="s">
        <v>501</v>
      </c>
      <c r="C108" s="6" t="s">
        <v>343</v>
      </c>
    </row>
    <row r="109" spans="1:3">
      <c r="A109" s="134">
        <v>107</v>
      </c>
      <c r="B109" t="s">
        <v>501</v>
      </c>
      <c r="C109" s="6" t="s">
        <v>344</v>
      </c>
    </row>
    <row r="110" spans="1:3">
      <c r="A110">
        <v>108</v>
      </c>
      <c r="B110" t="s">
        <v>501</v>
      </c>
      <c r="C110" s="6" t="s">
        <v>345</v>
      </c>
    </row>
    <row r="111" spans="1:3">
      <c r="A111" s="134">
        <v>109</v>
      </c>
      <c r="B111" t="s">
        <v>501</v>
      </c>
      <c r="C111" t="s">
        <v>346</v>
      </c>
    </row>
    <row r="112" spans="1:3">
      <c r="A112">
        <v>110</v>
      </c>
      <c r="B112" t="s">
        <v>501</v>
      </c>
      <c r="C112" t="s">
        <v>347</v>
      </c>
    </row>
    <row r="113" spans="1:3">
      <c r="A113" s="134">
        <v>111</v>
      </c>
      <c r="B113" t="s">
        <v>501</v>
      </c>
      <c r="C113" t="s">
        <v>348</v>
      </c>
    </row>
    <row r="114" spans="1:3">
      <c r="A114">
        <v>112</v>
      </c>
      <c r="B114" t="s">
        <v>501</v>
      </c>
      <c r="C114" t="s">
        <v>244</v>
      </c>
    </row>
    <row r="115" spans="1:3">
      <c r="A115" s="134">
        <v>113</v>
      </c>
      <c r="B115" t="s">
        <v>501</v>
      </c>
      <c r="C115" t="s">
        <v>349</v>
      </c>
    </row>
    <row r="116" spans="1:3">
      <c r="A116">
        <v>114</v>
      </c>
      <c r="B116" t="s">
        <v>501</v>
      </c>
      <c r="C116" t="s">
        <v>350</v>
      </c>
    </row>
    <row r="117" spans="1:3">
      <c r="A117" s="134">
        <v>115</v>
      </c>
      <c r="B117" t="s">
        <v>501</v>
      </c>
      <c r="C117" t="s">
        <v>351</v>
      </c>
    </row>
    <row r="118" spans="1:3">
      <c r="A118">
        <v>116</v>
      </c>
      <c r="B118" t="s">
        <v>501</v>
      </c>
      <c r="C118" t="s">
        <v>352</v>
      </c>
    </row>
    <row r="119" spans="1:3">
      <c r="A119" s="134">
        <v>117</v>
      </c>
      <c r="B119" t="s">
        <v>501</v>
      </c>
      <c r="C119" t="s">
        <v>353</v>
      </c>
    </row>
    <row r="120" spans="1:3">
      <c r="A120">
        <v>118</v>
      </c>
      <c r="B120" t="s">
        <v>501</v>
      </c>
      <c r="C120" t="s">
        <v>354</v>
      </c>
    </row>
    <row r="121" spans="1:3">
      <c r="A121" s="134">
        <v>119</v>
      </c>
      <c r="B121" t="s">
        <v>501</v>
      </c>
      <c r="C121" t="s">
        <v>355</v>
      </c>
    </row>
    <row r="122" spans="1:3">
      <c r="A122">
        <v>120</v>
      </c>
      <c r="B122" t="s">
        <v>501</v>
      </c>
      <c r="C122" s="6" t="s">
        <v>356</v>
      </c>
    </row>
    <row r="123" spans="1:3">
      <c r="A123" s="134">
        <v>121</v>
      </c>
      <c r="B123" t="s">
        <v>501</v>
      </c>
      <c r="C123" s="6" t="s">
        <v>239</v>
      </c>
    </row>
    <row r="124" spans="1:3">
      <c r="A124">
        <v>122</v>
      </c>
      <c r="B124" t="s">
        <v>501</v>
      </c>
      <c r="C124" s="6" t="s">
        <v>357</v>
      </c>
    </row>
    <row r="125" spans="1:3">
      <c r="A125" s="134">
        <v>123</v>
      </c>
      <c r="B125" t="s">
        <v>501</v>
      </c>
      <c r="C125" s="6" t="s">
        <v>358</v>
      </c>
    </row>
    <row r="126" spans="1:3">
      <c r="A126">
        <v>124</v>
      </c>
      <c r="B126" t="s">
        <v>501</v>
      </c>
      <c r="C126" s="6" t="s">
        <v>359</v>
      </c>
    </row>
    <row r="127" spans="1:3">
      <c r="A127" s="134">
        <v>125</v>
      </c>
      <c r="B127" t="s">
        <v>501</v>
      </c>
      <c r="C127" s="6" t="s">
        <v>360</v>
      </c>
    </row>
    <row r="128" spans="1:3">
      <c r="A128">
        <v>126</v>
      </c>
      <c r="B128" t="s">
        <v>501</v>
      </c>
      <c r="C128" s="6" t="s">
        <v>361</v>
      </c>
    </row>
    <row r="129" spans="1:3">
      <c r="A129" s="134">
        <v>127</v>
      </c>
      <c r="B129" t="s">
        <v>501</v>
      </c>
      <c r="C129" s="6" t="s">
        <v>362</v>
      </c>
    </row>
    <row r="130" spans="1:3">
      <c r="A130">
        <v>128</v>
      </c>
      <c r="B130" t="s">
        <v>501</v>
      </c>
      <c r="C130" s="6" t="s">
        <v>363</v>
      </c>
    </row>
    <row r="131" spans="1:3">
      <c r="A131" s="134">
        <v>129</v>
      </c>
      <c r="B131" t="s">
        <v>501</v>
      </c>
      <c r="C131" s="6" t="s">
        <v>364</v>
      </c>
    </row>
    <row r="132" spans="1:3">
      <c r="A132">
        <v>130</v>
      </c>
      <c r="B132" t="s">
        <v>501</v>
      </c>
      <c r="C132" s="6" t="s">
        <v>365</v>
      </c>
    </row>
    <row r="133" spans="1:3">
      <c r="A133" s="134">
        <v>131</v>
      </c>
      <c r="B133" t="s">
        <v>501</v>
      </c>
      <c r="C133" s="6" t="s">
        <v>366</v>
      </c>
    </row>
    <row r="134" spans="1:3">
      <c r="A134">
        <v>132</v>
      </c>
      <c r="B134" t="s">
        <v>501</v>
      </c>
      <c r="C134" s="6" t="s">
        <v>367</v>
      </c>
    </row>
    <row r="135" spans="1:3">
      <c r="A135" s="134">
        <v>133</v>
      </c>
      <c r="B135" t="s">
        <v>501</v>
      </c>
      <c r="C135" s="6" t="s">
        <v>368</v>
      </c>
    </row>
    <row r="136" spans="1:3">
      <c r="A136">
        <v>134</v>
      </c>
      <c r="B136" t="s">
        <v>501</v>
      </c>
      <c r="C136" s="6" t="s">
        <v>369</v>
      </c>
    </row>
    <row r="137" spans="1:3">
      <c r="A137" s="134">
        <v>135</v>
      </c>
      <c r="B137" t="s">
        <v>501</v>
      </c>
      <c r="C137" s="6" t="s">
        <v>370</v>
      </c>
    </row>
    <row r="138" spans="1:3">
      <c r="A138">
        <v>136</v>
      </c>
      <c r="B138" t="s">
        <v>501</v>
      </c>
      <c r="C138" s="6" t="s">
        <v>371</v>
      </c>
    </row>
    <row r="139" spans="1:3">
      <c r="A139" s="134">
        <v>137</v>
      </c>
      <c r="B139" t="s">
        <v>501</v>
      </c>
      <c r="C139" s="6" t="s">
        <v>372</v>
      </c>
    </row>
    <row r="140" spans="1:3">
      <c r="A140">
        <v>138</v>
      </c>
      <c r="B140" t="s">
        <v>501</v>
      </c>
      <c r="C140" s="6" t="s">
        <v>373</v>
      </c>
    </row>
    <row r="141" spans="1:3">
      <c r="A141" s="134">
        <v>139</v>
      </c>
      <c r="B141" t="s">
        <v>501</v>
      </c>
      <c r="C141" s="6" t="s">
        <v>374</v>
      </c>
    </row>
    <row r="142" spans="1:3">
      <c r="A142">
        <v>140</v>
      </c>
      <c r="B142" t="s">
        <v>501</v>
      </c>
      <c r="C142" s="6" t="s">
        <v>375</v>
      </c>
    </row>
    <row r="143" spans="1:3">
      <c r="A143" s="134">
        <v>141</v>
      </c>
      <c r="B143" t="s">
        <v>501</v>
      </c>
      <c r="C143" s="6" t="s">
        <v>376</v>
      </c>
    </row>
    <row r="144" spans="1:3">
      <c r="A144">
        <v>142</v>
      </c>
      <c r="B144" t="s">
        <v>501</v>
      </c>
      <c r="C144" s="6" t="s">
        <v>377</v>
      </c>
    </row>
    <row r="145" spans="1:3">
      <c r="A145" s="134">
        <v>143</v>
      </c>
      <c r="B145" t="s">
        <v>501</v>
      </c>
      <c r="C145" s="6" t="s">
        <v>378</v>
      </c>
    </row>
    <row r="146" spans="1:3">
      <c r="A146">
        <v>144</v>
      </c>
      <c r="B146" t="s">
        <v>501</v>
      </c>
      <c r="C146" s="6" t="s">
        <v>379</v>
      </c>
    </row>
    <row r="147" spans="1:3">
      <c r="A147" s="134">
        <v>145</v>
      </c>
      <c r="B147" t="s">
        <v>501</v>
      </c>
      <c r="C147" s="6" t="s">
        <v>380</v>
      </c>
    </row>
    <row r="148" spans="1:3">
      <c r="A148">
        <v>146</v>
      </c>
      <c r="B148" t="s">
        <v>501</v>
      </c>
      <c r="C148" s="6" t="s">
        <v>381</v>
      </c>
    </row>
    <row r="149" spans="1:3">
      <c r="A149" s="134">
        <v>147</v>
      </c>
      <c r="B149" t="s">
        <v>501</v>
      </c>
      <c r="C149" s="6" t="s">
        <v>382</v>
      </c>
    </row>
    <row r="150" spans="1:3">
      <c r="A150">
        <v>148</v>
      </c>
      <c r="B150" t="s">
        <v>501</v>
      </c>
      <c r="C150" s="6" t="s">
        <v>383</v>
      </c>
    </row>
    <row r="151" spans="1:3">
      <c r="A151" s="134">
        <v>149</v>
      </c>
      <c r="B151" t="s">
        <v>501</v>
      </c>
      <c r="C151" s="6" t="s">
        <v>384</v>
      </c>
    </row>
    <row r="152" spans="1:3">
      <c r="A152">
        <v>150</v>
      </c>
      <c r="B152" t="s">
        <v>501</v>
      </c>
      <c r="C152" s="6" t="s">
        <v>385</v>
      </c>
    </row>
    <row r="153" spans="1:3">
      <c r="A153" s="134">
        <v>151</v>
      </c>
      <c r="B153" t="s">
        <v>501</v>
      </c>
      <c r="C153" s="6" t="s">
        <v>386</v>
      </c>
    </row>
    <row r="154" spans="1:3">
      <c r="A154">
        <v>152</v>
      </c>
      <c r="B154" t="s">
        <v>501</v>
      </c>
      <c r="C154" s="6" t="s">
        <v>387</v>
      </c>
    </row>
    <row r="155" spans="1:3">
      <c r="A155" s="134">
        <v>153</v>
      </c>
      <c r="B155" t="s">
        <v>501</v>
      </c>
      <c r="C155" s="6" t="s">
        <v>388</v>
      </c>
    </row>
    <row r="156" spans="1:3">
      <c r="A156">
        <v>154</v>
      </c>
      <c r="B156" t="s">
        <v>501</v>
      </c>
      <c r="C156" s="6" t="s">
        <v>389</v>
      </c>
    </row>
    <row r="157" spans="1:3">
      <c r="A157" s="134">
        <v>155</v>
      </c>
      <c r="B157" t="s">
        <v>501</v>
      </c>
      <c r="C157" s="6" t="s">
        <v>390</v>
      </c>
    </row>
    <row r="158" spans="1:3">
      <c r="A158">
        <v>156</v>
      </c>
      <c r="B158" t="s">
        <v>501</v>
      </c>
      <c r="C158" s="6" t="s">
        <v>391</v>
      </c>
    </row>
    <row r="159" spans="1:3">
      <c r="A159" s="134">
        <v>157</v>
      </c>
      <c r="B159" t="s">
        <v>501</v>
      </c>
      <c r="C159" s="6" t="s">
        <v>392</v>
      </c>
    </row>
    <row r="160" spans="1:3">
      <c r="A160">
        <v>158</v>
      </c>
      <c r="B160" t="s">
        <v>501</v>
      </c>
      <c r="C160" s="6" t="s">
        <v>393</v>
      </c>
    </row>
    <row r="161" spans="1:3">
      <c r="A161" s="134">
        <v>159</v>
      </c>
      <c r="B161" t="s">
        <v>501</v>
      </c>
      <c r="C161" s="6" t="s">
        <v>394</v>
      </c>
    </row>
    <row r="162" spans="1:3">
      <c r="A162">
        <v>160</v>
      </c>
      <c r="B162" t="s">
        <v>501</v>
      </c>
      <c r="C162" s="6" t="s">
        <v>395</v>
      </c>
    </row>
    <row r="163" spans="1:3">
      <c r="A163" s="134">
        <v>161</v>
      </c>
      <c r="B163" t="s">
        <v>501</v>
      </c>
      <c r="C163" s="6" t="s">
        <v>396</v>
      </c>
    </row>
    <row r="164" spans="1:3">
      <c r="A164">
        <v>162</v>
      </c>
      <c r="B164" t="s">
        <v>501</v>
      </c>
      <c r="C164" s="6" t="s">
        <v>397</v>
      </c>
    </row>
    <row r="165" spans="1:3">
      <c r="A165" s="134">
        <v>163</v>
      </c>
      <c r="B165" t="s">
        <v>501</v>
      </c>
      <c r="C165" s="6" t="s">
        <v>398</v>
      </c>
    </row>
    <row r="166" spans="1:3">
      <c r="A166">
        <v>164</v>
      </c>
      <c r="B166" t="s">
        <v>501</v>
      </c>
      <c r="C166" s="6" t="s">
        <v>399</v>
      </c>
    </row>
    <row r="167" spans="1:3">
      <c r="A167" s="134">
        <v>165</v>
      </c>
      <c r="B167" t="s">
        <v>501</v>
      </c>
      <c r="C167" s="6" t="s">
        <v>400</v>
      </c>
    </row>
    <row r="168" spans="1:3">
      <c r="A168">
        <v>166</v>
      </c>
      <c r="B168" t="s">
        <v>501</v>
      </c>
      <c r="C168" s="6" t="s">
        <v>401</v>
      </c>
    </row>
    <row r="169" spans="1:3">
      <c r="A169" s="134">
        <v>167</v>
      </c>
      <c r="B169" t="s">
        <v>501</v>
      </c>
      <c r="C169" s="6" t="s">
        <v>402</v>
      </c>
    </row>
    <row r="170" spans="1:3">
      <c r="A170">
        <v>168</v>
      </c>
      <c r="B170" t="s">
        <v>501</v>
      </c>
      <c r="C170" s="6" t="s">
        <v>403</v>
      </c>
    </row>
    <row r="171" spans="1:3">
      <c r="A171" s="134">
        <v>169</v>
      </c>
      <c r="B171" t="s">
        <v>501</v>
      </c>
      <c r="C171" s="6" t="s">
        <v>404</v>
      </c>
    </row>
    <row r="172" spans="1:3">
      <c r="A172">
        <v>170</v>
      </c>
      <c r="B172" t="s">
        <v>501</v>
      </c>
      <c r="C172" s="6" t="s">
        <v>405</v>
      </c>
    </row>
    <row r="173" spans="1:3">
      <c r="A173" s="134">
        <v>171</v>
      </c>
      <c r="B173" t="s">
        <v>501</v>
      </c>
      <c r="C173" s="6" t="s">
        <v>406</v>
      </c>
    </row>
    <row r="174" spans="1:3">
      <c r="A174">
        <v>172</v>
      </c>
      <c r="B174" t="s">
        <v>501</v>
      </c>
      <c r="C174" s="6" t="s">
        <v>407</v>
      </c>
    </row>
    <row r="175" spans="1:3">
      <c r="A175" s="134">
        <v>173</v>
      </c>
      <c r="B175" t="s">
        <v>501</v>
      </c>
      <c r="C175" s="6" t="s">
        <v>240</v>
      </c>
    </row>
    <row r="176" spans="1:3">
      <c r="A176">
        <v>174</v>
      </c>
      <c r="B176" t="s">
        <v>501</v>
      </c>
      <c r="C176" s="6" t="s">
        <v>408</v>
      </c>
    </row>
    <row r="177" spans="1:3">
      <c r="A177" s="134">
        <v>175</v>
      </c>
      <c r="B177" t="s">
        <v>501</v>
      </c>
      <c r="C177" s="6" t="s">
        <v>409</v>
      </c>
    </row>
    <row r="178" spans="1:3">
      <c r="A178">
        <v>176</v>
      </c>
      <c r="B178" t="s">
        <v>501</v>
      </c>
      <c r="C178" s="6" t="s">
        <v>410</v>
      </c>
    </row>
    <row r="179" spans="1:3">
      <c r="A179" s="134">
        <v>177</v>
      </c>
      <c r="B179" t="s">
        <v>501</v>
      </c>
      <c r="C179" s="6" t="s">
        <v>411</v>
      </c>
    </row>
    <row r="180" spans="1:3">
      <c r="A180">
        <v>178</v>
      </c>
      <c r="B180" t="s">
        <v>501</v>
      </c>
      <c r="C180" s="6" t="s">
        <v>412</v>
      </c>
    </row>
    <row r="181" spans="1:3">
      <c r="A181" s="134">
        <v>179</v>
      </c>
      <c r="B181" t="s">
        <v>501</v>
      </c>
    </row>
    <row r="182" spans="1:3">
      <c r="A182">
        <v>180</v>
      </c>
      <c r="B182" t="s">
        <v>501</v>
      </c>
    </row>
    <row r="183" spans="1:3">
      <c r="A183" s="134">
        <v>181</v>
      </c>
      <c r="B183" t="s">
        <v>501</v>
      </c>
    </row>
    <row r="184" spans="1:3">
      <c r="A184">
        <v>182</v>
      </c>
      <c r="B184" t="s">
        <v>501</v>
      </c>
    </row>
    <row r="185" spans="1:3">
      <c r="A185" s="134">
        <v>183</v>
      </c>
      <c r="B185" t="s">
        <v>501</v>
      </c>
    </row>
    <row r="186" spans="1:3">
      <c r="A186">
        <v>184</v>
      </c>
      <c r="B186" t="s">
        <v>501</v>
      </c>
    </row>
    <row r="187" spans="1:3">
      <c r="A187" s="134">
        <v>185</v>
      </c>
      <c r="B187" t="s">
        <v>501</v>
      </c>
    </row>
    <row r="188" spans="1:3">
      <c r="A188">
        <v>186</v>
      </c>
      <c r="B188" t="s">
        <v>501</v>
      </c>
    </row>
    <row r="189" spans="1:3">
      <c r="A189" s="134">
        <v>187</v>
      </c>
      <c r="B189" t="s">
        <v>501</v>
      </c>
    </row>
    <row r="190" spans="1:3">
      <c r="A190">
        <v>188</v>
      </c>
      <c r="B190" t="s">
        <v>501</v>
      </c>
    </row>
    <row r="191" spans="1:3">
      <c r="A191" s="134">
        <v>189</v>
      </c>
      <c r="B191" t="s">
        <v>501</v>
      </c>
    </row>
    <row r="192" spans="1:3">
      <c r="A192">
        <v>190</v>
      </c>
      <c r="B192" t="s">
        <v>501</v>
      </c>
    </row>
    <row r="193" spans="1:2">
      <c r="A193" s="134">
        <v>191</v>
      </c>
      <c r="B193" t="s">
        <v>501</v>
      </c>
    </row>
    <row r="194" spans="1:2">
      <c r="A194">
        <v>192</v>
      </c>
      <c r="B194" t="s">
        <v>501</v>
      </c>
    </row>
    <row r="195" spans="1:2">
      <c r="A195" s="134">
        <v>193</v>
      </c>
      <c r="B195" t="s">
        <v>501</v>
      </c>
    </row>
    <row r="196" spans="1:2">
      <c r="A196">
        <v>194</v>
      </c>
      <c r="B196" t="s">
        <v>501</v>
      </c>
    </row>
    <row r="197" spans="1:2">
      <c r="A197" s="134">
        <v>195</v>
      </c>
      <c r="B197" t="s">
        <v>501</v>
      </c>
    </row>
    <row r="198" spans="1:2">
      <c r="A198">
        <v>196</v>
      </c>
      <c r="B198" t="s">
        <v>501</v>
      </c>
    </row>
    <row r="199" spans="1:2">
      <c r="A199" s="134">
        <v>197</v>
      </c>
      <c r="B199" t="s">
        <v>501</v>
      </c>
    </row>
    <row r="200" spans="1:2">
      <c r="A200">
        <v>198</v>
      </c>
      <c r="B200" t="s">
        <v>501</v>
      </c>
    </row>
    <row r="201" spans="1:2">
      <c r="A201" s="134">
        <v>199</v>
      </c>
      <c r="B201" t="s">
        <v>501</v>
      </c>
    </row>
    <row r="202" spans="1:2">
      <c r="A202">
        <v>200</v>
      </c>
      <c r="B202" t="s">
        <v>501</v>
      </c>
    </row>
  </sheetData>
  <sheetProtection password="C6B7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45</vt:i4>
      </vt:variant>
    </vt:vector>
  </HeadingPairs>
  <TitlesOfParts>
    <vt:vector size="48" baseType="lpstr">
      <vt:lpstr>Форма заказа</vt:lpstr>
      <vt:lpstr>Профили</vt:lpstr>
      <vt:lpstr>Исходные данные (метки)</vt:lpstr>
      <vt:lpstr>вкладштапик</vt:lpstr>
      <vt:lpstr>выкраску</vt:lpstr>
      <vt:lpstr>декоробвязки</vt:lpstr>
      <vt:lpstr>доставка</vt:lpstr>
      <vt:lpstr>жалюзи</vt:lpstr>
      <vt:lpstr>зарезка</vt:lpstr>
      <vt:lpstr>имяфасадов</vt:lpstr>
      <vt:lpstr>копусплиты</vt:lpstr>
      <vt:lpstr>край</vt:lpstr>
      <vt:lpstr>лазер</vt:lpstr>
      <vt:lpstr>лицоуголка</vt:lpstr>
      <vt:lpstr>матобвязки</vt:lpstr>
      <vt:lpstr>матфиленки</vt:lpstr>
      <vt:lpstr>модбалясин</vt:lpstr>
      <vt:lpstr>модкарнизаверх</vt:lpstr>
      <vt:lpstr>модкарнизаниж</vt:lpstr>
      <vt:lpstr>модпилястры</vt:lpstr>
      <vt:lpstr>модстолеш</vt:lpstr>
      <vt:lpstr>модцоколь</vt:lpstr>
      <vt:lpstr>молдинг</vt:lpstr>
      <vt:lpstr>накатка</vt:lpstr>
      <vt:lpstr>Обвязка</vt:lpstr>
      <vt:lpstr>'Форма заказа'!Область_печати</vt:lpstr>
      <vt:lpstr>пазынафиленке</vt:lpstr>
      <vt:lpstr>плотностьпатины</vt:lpstr>
      <vt:lpstr>приложения</vt:lpstr>
      <vt:lpstr>радиусвнешвнутр</vt:lpstr>
      <vt:lpstr>размеркорпуса</vt:lpstr>
      <vt:lpstr>решетка</vt:lpstr>
      <vt:lpstr>русты</vt:lpstr>
      <vt:lpstr>срок</vt:lpstr>
      <vt:lpstr>стекло</vt:lpstr>
      <vt:lpstr>столкшница</vt:lpstr>
      <vt:lpstr>сторонышпон</vt:lpstr>
      <vt:lpstr>типотделки</vt:lpstr>
      <vt:lpstr>типфиленки</vt:lpstr>
      <vt:lpstr>типфф</vt:lpstr>
      <vt:lpstr>толщобвязки</vt:lpstr>
      <vt:lpstr>толщпазовнафил</vt:lpstr>
      <vt:lpstr>уголобвязки</vt:lpstr>
      <vt:lpstr>упаковка</vt:lpstr>
      <vt:lpstr>фигурнстоевые</vt:lpstr>
      <vt:lpstr>фрезобвяз</vt:lpstr>
      <vt:lpstr>широбвязки</vt:lpstr>
      <vt:lpstr>шпросы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HP</cp:lastModifiedBy>
  <cp:lastPrinted>2014-01-04T20:45:44Z</cp:lastPrinted>
  <dcterms:created xsi:type="dcterms:W3CDTF">2013-03-19T22:51:50Z</dcterms:created>
  <dcterms:modified xsi:type="dcterms:W3CDTF">2016-02-15T15:35:22Z</dcterms:modified>
</cp:coreProperties>
</file>